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showInkAnnotation="0" codeName="ThisWorkbook" hidePivotFieldList="1"/>
  <bookViews>
    <workbookView xWindow="360" yWindow="510" windowWidth="11355" windowHeight="5775" tabRatio="856"/>
  </bookViews>
  <sheets>
    <sheet name="INICIO" sheetId="31" r:id="rId1"/>
    <sheet name="Lista de Alumnos" sheetId="30" state="veryHidden" r:id="rId2"/>
    <sheet name="P1Q1" sheetId="10" state="veryHidden" r:id="rId3"/>
    <sheet name="COLEG P1" sheetId="26" state="veryHidden" r:id="rId4"/>
    <sheet name="ESTADIS1" sheetId="35" state="veryHidden" r:id="rId5"/>
    <sheet name="RESERVADO" sheetId="32" state="veryHidden" r:id="rId6"/>
    <sheet name="Seguridad" sheetId="29" state="veryHidden" r:id="rId7"/>
  </sheets>
  <functionGroups/>
  <definedNames>
    <definedName name="_xlnm.Print_Area" localSheetId="3">'COLEG P1'!$A$1:$O$67</definedName>
    <definedName name="_xlnm.Print_Area" localSheetId="4">ESTADIS1!$A$1:$M$218</definedName>
    <definedName name="_xlnm.Print_Area" localSheetId="0">INICIO!$A$2:$S$31</definedName>
    <definedName name="_xlnm.Print_Area" localSheetId="2">P1Q1!$A$1:$AX$58</definedName>
    <definedName name="Asignaturas">'Lista de Alumnos'!$BI$4:$BI$28</definedName>
    <definedName name="Cursos">'Lista de Alumnos'!$BJ$4:$BJ$9</definedName>
    <definedName name="Docentes">'Lista de Alumnos'!$BG$4:$BG$33</definedName>
    <definedName name="Especialidad">'Lista de Alumnos'!$BK$4:$BK$5</definedName>
    <definedName name="Inicio2">'Lista de Alumnos'!$A$1</definedName>
    <definedName name="LETRAS">RESERVADO!$A:$B</definedName>
    <definedName name="Preinicial">'Lista de Alumnos'!$E:$E</definedName>
    <definedName name="Sección">'Lista de Alumnos'!$BH$4:$BH$6</definedName>
    <definedName name="_xlnm.Print_Titles" localSheetId="3">'COLEG P1'!$1:$13</definedName>
    <definedName name="_xlnm.Print_Titles" localSheetId="4">ESTADIS1!$1:$24</definedName>
    <definedName name="_xlnm.Print_Titles" localSheetId="2">P1Q1!$1:$5</definedName>
  </definedNames>
  <calcPr calcId="124519"/>
</workbook>
</file>

<file path=xl/calcChain.xml><?xml version="1.0" encoding="utf-8"?>
<calcChain xmlns="http://schemas.openxmlformats.org/spreadsheetml/2006/main">
  <c r="A218" i="35"/>
  <c r="A67" i="30"/>
  <c r="A68"/>
  <c r="C21" i="35"/>
  <c r="A9" i="26"/>
  <c r="A4" i="35"/>
  <c r="H7"/>
  <c r="H6"/>
  <c r="A5"/>
  <c r="C12" i="26"/>
  <c r="E12"/>
  <c r="G12"/>
  <c r="I12"/>
  <c r="K12"/>
  <c r="N7" i="10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M43" s="1"/>
  <c r="C51" i="26" s="1"/>
  <c r="N44" i="10"/>
  <c r="M44" s="1"/>
  <c r="C52" i="26" s="1"/>
  <c r="N45" i="10"/>
  <c r="M45" s="1"/>
  <c r="C53" i="26" s="1"/>
  <c r="N46" i="10"/>
  <c r="M46" s="1"/>
  <c r="C54" i="26" s="1"/>
  <c r="N47" i="10"/>
  <c r="M47" s="1"/>
  <c r="C55" i="26" s="1"/>
  <c r="N48" i="10"/>
  <c r="M48" s="1"/>
  <c r="C56" i="26" s="1"/>
  <c r="N49" i="10"/>
  <c r="M49" s="1"/>
  <c r="C57" i="26" s="1"/>
  <c r="N50" i="10"/>
  <c r="M50" s="1"/>
  <c r="C58" i="26" s="1"/>
  <c r="N51" i="10"/>
  <c r="M51" s="1"/>
  <c r="C59" i="26" s="1"/>
  <c r="N52" i="10"/>
  <c r="M52" s="1"/>
  <c r="C60" i="26" s="1"/>
  <c r="Z7" i="10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Y43" s="1"/>
  <c r="E51" i="26" s="1"/>
  <c r="Z44" i="10"/>
  <c r="Y44" s="1"/>
  <c r="E52" i="26" s="1"/>
  <c r="Z45" i="10"/>
  <c r="Y45" s="1"/>
  <c r="E53" i="26" s="1"/>
  <c r="Z46" i="10"/>
  <c r="Y46" s="1"/>
  <c r="E54" i="26" s="1"/>
  <c r="Z47" i="10"/>
  <c r="Y47" s="1"/>
  <c r="E55" i="26" s="1"/>
  <c r="Z48" i="10"/>
  <c r="Y48" s="1"/>
  <c r="E56" i="26" s="1"/>
  <c r="Z49" i="10"/>
  <c r="Y49" s="1"/>
  <c r="E57" i="26" s="1"/>
  <c r="Z50" i="10"/>
  <c r="Y50" s="1"/>
  <c r="E58" i="26" s="1"/>
  <c r="Z51" i="10"/>
  <c r="Y51" s="1"/>
  <c r="E59" i="26" s="1"/>
  <c r="Z52" i="10"/>
  <c r="Y52" s="1"/>
  <c r="E60" i="26" s="1"/>
  <c r="AI7" i="10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H42" s="1"/>
  <c r="G50" i="26" s="1"/>
  <c r="AI43" i="10"/>
  <c r="AH43" s="1"/>
  <c r="G51" i="26" s="1"/>
  <c r="AI44" i="10"/>
  <c r="AH44" s="1"/>
  <c r="G52" i="26" s="1"/>
  <c r="AI45" i="10"/>
  <c r="AH45" s="1"/>
  <c r="G53" i="26" s="1"/>
  <c r="AI46" i="10"/>
  <c r="AH46" s="1"/>
  <c r="G54" i="26" s="1"/>
  <c r="AI47" i="10"/>
  <c r="AH47" s="1"/>
  <c r="G55" i="26" s="1"/>
  <c r="AI48" i="10"/>
  <c r="AH48" s="1"/>
  <c r="G56" i="26" s="1"/>
  <c r="AI49" i="10"/>
  <c r="AH49" s="1"/>
  <c r="G57" i="26" s="1"/>
  <c r="AI50" i="10"/>
  <c r="AH50" s="1"/>
  <c r="G58" i="26" s="1"/>
  <c r="AI51" i="10"/>
  <c r="AH51" s="1"/>
  <c r="G59" i="26" s="1"/>
  <c r="AI52" i="10"/>
  <c r="AH52" s="1"/>
  <c r="G60" i="26" s="1"/>
  <c r="AV7" i="10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U42" s="1"/>
  <c r="K50" i="26" s="1"/>
  <c r="AV43" i="10"/>
  <c r="AU43" s="1"/>
  <c r="K51" i="26" s="1"/>
  <c r="AV44" i="10"/>
  <c r="AU44" s="1"/>
  <c r="K52" i="26" s="1"/>
  <c r="AV45" i="10"/>
  <c r="AU45" s="1"/>
  <c r="K53" i="26" s="1"/>
  <c r="AV46" i="10"/>
  <c r="AU46" s="1"/>
  <c r="K54" i="26" s="1"/>
  <c r="AV47" i="10"/>
  <c r="AU47" s="1"/>
  <c r="K55" i="26" s="1"/>
  <c r="AV48" i="10"/>
  <c r="AU48" s="1"/>
  <c r="K56" i="26" s="1"/>
  <c r="AV49" i="10"/>
  <c r="AU49" s="1"/>
  <c r="K57" i="26" s="1"/>
  <c r="AV50" i="10"/>
  <c r="AU50" s="1"/>
  <c r="K58" i="26" s="1"/>
  <c r="AV51" i="10"/>
  <c r="AU51" s="1"/>
  <c r="K59" i="26" s="1"/>
  <c r="AV52" i="10"/>
  <c r="AU52" s="1"/>
  <c r="K60" i="26" s="1"/>
  <c r="AQ7" i="10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P42" s="1"/>
  <c r="I50" i="26" s="1"/>
  <c r="AQ43" i="10"/>
  <c r="AP43" s="1"/>
  <c r="I51" i="26" s="1"/>
  <c r="AQ44" i="10"/>
  <c r="AP44" s="1"/>
  <c r="I52" i="26" s="1"/>
  <c r="AQ45" i="10"/>
  <c r="AP45" s="1"/>
  <c r="I53" i="26" s="1"/>
  <c r="AQ46" i="10"/>
  <c r="AP46" s="1"/>
  <c r="I54" i="26" s="1"/>
  <c r="AQ47" i="10"/>
  <c r="AP47" s="1"/>
  <c r="I55" i="26" s="1"/>
  <c r="AQ48" i="10"/>
  <c r="AP48" s="1"/>
  <c r="I56" i="26" s="1"/>
  <c r="AQ49" i="10"/>
  <c r="AP49" s="1"/>
  <c r="I57" i="26" s="1"/>
  <c r="AQ50" i="10"/>
  <c r="AP50" s="1"/>
  <c r="I58" i="26" s="1"/>
  <c r="AQ51" i="10"/>
  <c r="AP51" s="1"/>
  <c r="I59" i="26" s="1"/>
  <c r="AQ52" i="10"/>
  <c r="AP52" s="1"/>
  <c r="I60" i="26" s="1"/>
  <c r="AX8" i="10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F125" i="35" s="1"/>
  <c r="C125" s="1"/>
  <c r="AX32" i="10"/>
  <c r="F129" i="35" s="1"/>
  <c r="C129" s="1"/>
  <c r="AX33" i="10"/>
  <c r="F133" i="35" s="1"/>
  <c r="C133" s="1"/>
  <c r="AX34" i="10"/>
  <c r="F137" i="35" s="1"/>
  <c r="C137" s="1"/>
  <c r="AX35" i="10"/>
  <c r="F141" i="35" s="1"/>
  <c r="C141" s="1"/>
  <c r="AX36" i="10"/>
  <c r="F145" i="35" s="1"/>
  <c r="C145" s="1"/>
  <c r="AX37" i="10"/>
  <c r="F149" i="35" s="1"/>
  <c r="C149" s="1"/>
  <c r="AX38" i="10"/>
  <c r="F153" i="35" s="1"/>
  <c r="C153" s="1"/>
  <c r="AX39" i="10"/>
  <c r="F157" i="35" s="1"/>
  <c r="C157" s="1"/>
  <c r="AX40" i="10"/>
  <c r="F161" i="35" s="1"/>
  <c r="C161" s="1"/>
  <c r="AX41" i="10"/>
  <c r="F165" i="35" s="1"/>
  <c r="C165" s="1"/>
  <c r="AX42" i="10"/>
  <c r="F169" i="35" s="1"/>
  <c r="C169" s="1"/>
  <c r="AX43" i="10"/>
  <c r="F173" i="35" s="1"/>
  <c r="C173" s="1"/>
  <c r="AX44" i="10"/>
  <c r="F177" i="35" s="1"/>
  <c r="C177" s="1"/>
  <c r="AX45" i="10"/>
  <c r="N53" i="26" s="1"/>
  <c r="O53" s="1"/>
  <c r="AX46" i="10"/>
  <c r="F185" i="35" s="1"/>
  <c r="C185" s="1"/>
  <c r="AX47" i="10"/>
  <c r="F189" i="35" s="1"/>
  <c r="C189" s="1"/>
  <c r="AX48" i="10"/>
  <c r="F193" i="35" s="1"/>
  <c r="C193" s="1"/>
  <c r="AX49" i="10"/>
  <c r="N57" i="26" s="1"/>
  <c r="O57" s="1"/>
  <c r="AX50" i="10"/>
  <c r="F201" i="35" s="1"/>
  <c r="C201" s="1"/>
  <c r="AX51" i="10"/>
  <c r="F205" i="35" s="1"/>
  <c r="C205" s="1"/>
  <c r="AX52" i="10"/>
  <c r="F209" i="35" s="1"/>
  <c r="C209" s="1"/>
  <c r="AU53" i="10"/>
  <c r="AX53"/>
  <c r="A5" i="26"/>
  <c r="C11" i="31"/>
  <c r="C10"/>
  <c r="AV6" i="10"/>
  <c r="AU6" s="1"/>
  <c r="K14" i="26" s="1"/>
  <c r="AQ6" i="10"/>
  <c r="AP6" s="1"/>
  <c r="I14" i="26" s="1"/>
  <c r="AI6" i="10"/>
  <c r="AH6" s="1"/>
  <c r="G14" i="26" s="1"/>
  <c r="Z6" i="10"/>
  <c r="Y6" s="1"/>
  <c r="E14" i="26" s="1"/>
  <c r="N6" i="10"/>
  <c r="A6" i="26"/>
  <c r="A7" i="35" l="1"/>
  <c r="A6"/>
  <c r="AX7" i="10"/>
  <c r="F197" i="35"/>
  <c r="C197" s="1"/>
  <c r="F181"/>
  <c r="C181" s="1"/>
  <c r="AW53" i="10"/>
  <c r="F213" i="35"/>
  <c r="AW52" i="10"/>
  <c r="AW50"/>
  <c r="AW48"/>
  <c r="AW46"/>
  <c r="AW44"/>
  <c r="AW42"/>
  <c r="AW40"/>
  <c r="N48" i="26"/>
  <c r="O48" s="1"/>
  <c r="AW38" i="10"/>
  <c r="N46" i="26"/>
  <c r="O46" s="1"/>
  <c r="AW36" i="10"/>
  <c r="N44" i="26"/>
  <c r="O44" s="1"/>
  <c r="AW34" i="10"/>
  <c r="N42" i="26"/>
  <c r="O42" s="1"/>
  <c r="AW32" i="10"/>
  <c r="N40" i="26"/>
  <c r="O40" s="1"/>
  <c r="AW30" i="10"/>
  <c r="F121" i="35"/>
  <c r="C121" s="1"/>
  <c r="N38" i="26"/>
  <c r="O38" s="1"/>
  <c r="AW28" i="10"/>
  <c r="F113" i="35"/>
  <c r="C113" s="1"/>
  <c r="N36" i="26"/>
  <c r="O36" s="1"/>
  <c r="AW26" i="10"/>
  <c r="F105" i="35"/>
  <c r="C105" s="1"/>
  <c r="N34" i="26"/>
  <c r="O34" s="1"/>
  <c r="AW24" i="10"/>
  <c r="F97" i="35"/>
  <c r="C97" s="1"/>
  <c r="N32" i="26"/>
  <c r="O32" s="1"/>
  <c r="AW22" i="10"/>
  <c r="F89" i="35"/>
  <c r="C89" s="1"/>
  <c r="N30" i="26"/>
  <c r="O30" s="1"/>
  <c r="AW20" i="10"/>
  <c r="F81" i="35"/>
  <c r="C81" s="1"/>
  <c r="N28" i="26"/>
  <c r="O28" s="1"/>
  <c r="AW18" i="10"/>
  <c r="F73" i="35"/>
  <c r="C73" s="1"/>
  <c r="N26" i="26"/>
  <c r="O26" s="1"/>
  <c r="AW16" i="10"/>
  <c r="F65" i="35"/>
  <c r="C65" s="1"/>
  <c r="N24" i="26"/>
  <c r="O24" s="1"/>
  <c r="AW14" i="10"/>
  <c r="F57" i="35"/>
  <c r="C57" s="1"/>
  <c r="N22" i="26"/>
  <c r="O22" s="1"/>
  <c r="AW12" i="10"/>
  <c r="F49" i="35"/>
  <c r="C49" s="1"/>
  <c r="N20" i="26"/>
  <c r="O20" s="1"/>
  <c r="AW10" i="10"/>
  <c r="N18" i="26"/>
  <c r="O18" s="1"/>
  <c r="F41" i="35"/>
  <c r="C41" s="1"/>
  <c r="AW8" i="10"/>
  <c r="F33" i="35"/>
  <c r="C33" s="1"/>
  <c r="N16" i="26"/>
  <c r="O16" s="1"/>
  <c r="AP40" i="10"/>
  <c r="I48" i="26" s="1"/>
  <c r="J48"/>
  <c r="AP38" i="10"/>
  <c r="I46" i="26" s="1"/>
  <c r="J46"/>
  <c r="AP36" i="10"/>
  <c r="I44" i="26" s="1"/>
  <c r="J44"/>
  <c r="AP34" i="10"/>
  <c r="I42" i="26" s="1"/>
  <c r="J42"/>
  <c r="AP32" i="10"/>
  <c r="I40" i="26" s="1"/>
  <c r="J40"/>
  <c r="AP30" i="10"/>
  <c r="I38" i="26" s="1"/>
  <c r="J38"/>
  <c r="AP28" i="10"/>
  <c r="I36" i="26" s="1"/>
  <c r="J36"/>
  <c r="AP26" i="10"/>
  <c r="I34" i="26" s="1"/>
  <c r="J34"/>
  <c r="AP24" i="10"/>
  <c r="I32" i="26" s="1"/>
  <c r="J32"/>
  <c r="AP22" i="10"/>
  <c r="I30" i="26" s="1"/>
  <c r="J30"/>
  <c r="AP20" i="10"/>
  <c r="I28" i="26" s="1"/>
  <c r="J28"/>
  <c r="AP18" i="10"/>
  <c r="I26" i="26" s="1"/>
  <c r="J26"/>
  <c r="AP16" i="10"/>
  <c r="I24" i="26" s="1"/>
  <c r="J24"/>
  <c r="AP14" i="10"/>
  <c r="I22" i="26" s="1"/>
  <c r="J22"/>
  <c r="AP12" i="10"/>
  <c r="I20" i="26" s="1"/>
  <c r="J20"/>
  <c r="AP10" i="10"/>
  <c r="I18" i="26" s="1"/>
  <c r="J18"/>
  <c r="AP8" i="10"/>
  <c r="I16" i="26" s="1"/>
  <c r="J16"/>
  <c r="AU40" i="10"/>
  <c r="K48" i="26" s="1"/>
  <c r="L48"/>
  <c r="AU38" i="10"/>
  <c r="K46" i="26" s="1"/>
  <c r="L46"/>
  <c r="AU36" i="10"/>
  <c r="K44" i="26" s="1"/>
  <c r="L44"/>
  <c r="AU34" i="10"/>
  <c r="K42" i="26" s="1"/>
  <c r="L42"/>
  <c r="AU32" i="10"/>
  <c r="K40" i="26" s="1"/>
  <c r="L40"/>
  <c r="AU30" i="10"/>
  <c r="K38" i="26" s="1"/>
  <c r="L38"/>
  <c r="AU28" i="10"/>
  <c r="K36" i="26" s="1"/>
  <c r="L36"/>
  <c r="AU26" i="10"/>
  <c r="K34" i="26" s="1"/>
  <c r="L34"/>
  <c r="AU24" i="10"/>
  <c r="K32" i="26" s="1"/>
  <c r="L32"/>
  <c r="AU22" i="10"/>
  <c r="K30" i="26" s="1"/>
  <c r="L30"/>
  <c r="AU20" i="10"/>
  <c r="K28" i="26" s="1"/>
  <c r="L28"/>
  <c r="AU18" i="10"/>
  <c r="K26" i="26" s="1"/>
  <c r="L26"/>
  <c r="AU16" i="10"/>
  <c r="K24" i="26" s="1"/>
  <c r="L24"/>
  <c r="AU14" i="10"/>
  <c r="K22" i="26" s="1"/>
  <c r="L22"/>
  <c r="AU12" i="10"/>
  <c r="K20" i="26" s="1"/>
  <c r="L20"/>
  <c r="AU10" i="10"/>
  <c r="K18" i="26" s="1"/>
  <c r="L18"/>
  <c r="AU8" i="10"/>
  <c r="K16" i="26" s="1"/>
  <c r="L16"/>
  <c r="AH40" i="10"/>
  <c r="G48" i="26" s="1"/>
  <c r="H48"/>
  <c r="AH38" i="10"/>
  <c r="G46" i="26" s="1"/>
  <c r="H46"/>
  <c r="AH36" i="10"/>
  <c r="G44" i="26" s="1"/>
  <c r="H44"/>
  <c r="AH34" i="10"/>
  <c r="G42" i="26" s="1"/>
  <c r="H42"/>
  <c r="AH32" i="10"/>
  <c r="G40" i="26" s="1"/>
  <c r="H40"/>
  <c r="AH30" i="10"/>
  <c r="G38" i="26" s="1"/>
  <c r="H38"/>
  <c r="AH28" i="10"/>
  <c r="G36" i="26" s="1"/>
  <c r="H36"/>
  <c r="AH26" i="10"/>
  <c r="G34" i="26" s="1"/>
  <c r="H34"/>
  <c r="AH24" i="10"/>
  <c r="G32" i="26" s="1"/>
  <c r="H32"/>
  <c r="AH22" i="10"/>
  <c r="G30" i="26" s="1"/>
  <c r="H30"/>
  <c r="AH20" i="10"/>
  <c r="G28" i="26" s="1"/>
  <c r="H28"/>
  <c r="AH18" i="10"/>
  <c r="G26" i="26" s="1"/>
  <c r="H26"/>
  <c r="AH16" i="10"/>
  <c r="G24" i="26" s="1"/>
  <c r="H24"/>
  <c r="AH14" i="10"/>
  <c r="G22" i="26" s="1"/>
  <c r="H22"/>
  <c r="AH12" i="10"/>
  <c r="G20" i="26" s="1"/>
  <c r="H20"/>
  <c r="AH10" i="10"/>
  <c r="G18" i="26" s="1"/>
  <c r="H18"/>
  <c r="AH8" i="10"/>
  <c r="G16" i="26" s="1"/>
  <c r="H16"/>
  <c r="Y42" i="10"/>
  <c r="E50" i="26" s="1"/>
  <c r="F50"/>
  <c r="Y40" i="10"/>
  <c r="E48" i="26" s="1"/>
  <c r="F48"/>
  <c r="Y38" i="10"/>
  <c r="E46" i="26" s="1"/>
  <c r="F46"/>
  <c r="Y36" i="10"/>
  <c r="E44" i="26" s="1"/>
  <c r="F44"/>
  <c r="Y34" i="10"/>
  <c r="E42" i="26" s="1"/>
  <c r="F42"/>
  <c r="Y32" i="10"/>
  <c r="E40" i="26" s="1"/>
  <c r="F40"/>
  <c r="Y30" i="10"/>
  <c r="E38" i="26" s="1"/>
  <c r="F38"/>
  <c r="Y28" i="10"/>
  <c r="E36" i="26" s="1"/>
  <c r="F36"/>
  <c r="Y26" i="10"/>
  <c r="E34" i="26" s="1"/>
  <c r="F34"/>
  <c r="Y24" i="10"/>
  <c r="E32" i="26" s="1"/>
  <c r="F32"/>
  <c r="Y22" i="10"/>
  <c r="E30" i="26" s="1"/>
  <c r="F30"/>
  <c r="Y20" i="10"/>
  <c r="E28" i="26" s="1"/>
  <c r="F28"/>
  <c r="Y18" i="10"/>
  <c r="E26" i="26" s="1"/>
  <c r="F26"/>
  <c r="Y16" i="10"/>
  <c r="E24" i="26" s="1"/>
  <c r="F24"/>
  <c r="Y14" i="10"/>
  <c r="E22" i="26" s="1"/>
  <c r="F22"/>
  <c r="Y12" i="10"/>
  <c r="E20" i="26" s="1"/>
  <c r="F20"/>
  <c r="Y10" i="10"/>
  <c r="E18" i="26" s="1"/>
  <c r="F18"/>
  <c r="Y8" i="10"/>
  <c r="E16" i="26" s="1"/>
  <c r="F16"/>
  <c r="M42" i="10"/>
  <c r="C50" i="26" s="1"/>
  <c r="D50"/>
  <c r="M40" i="10"/>
  <c r="C48" i="26" s="1"/>
  <c r="D48"/>
  <c r="M38" i="10"/>
  <c r="C46" i="26" s="1"/>
  <c r="D46"/>
  <c r="M36" i="10"/>
  <c r="C44" i="26" s="1"/>
  <c r="D44"/>
  <c r="M34" i="10"/>
  <c r="C42" i="26" s="1"/>
  <c r="D42"/>
  <c r="M32" i="10"/>
  <c r="C40" i="26" s="1"/>
  <c r="D40"/>
  <c r="M30" i="10"/>
  <c r="C38" i="26" s="1"/>
  <c r="D38"/>
  <c r="M28" i="10"/>
  <c r="C36" i="26" s="1"/>
  <c r="D36"/>
  <c r="M26" i="10"/>
  <c r="C34" i="26" s="1"/>
  <c r="D34"/>
  <c r="M24" i="10"/>
  <c r="C32" i="26" s="1"/>
  <c r="D32"/>
  <c r="M22" i="10"/>
  <c r="C30" i="26" s="1"/>
  <c r="D30"/>
  <c r="M20" i="10"/>
  <c r="C28" i="26" s="1"/>
  <c r="D28"/>
  <c r="M18" i="10"/>
  <c r="C26" i="26" s="1"/>
  <c r="D26"/>
  <c r="M16" i="10"/>
  <c r="C24" i="26" s="1"/>
  <c r="D24"/>
  <c r="M14" i="10"/>
  <c r="C22" i="26" s="1"/>
  <c r="D22"/>
  <c r="M12" i="10"/>
  <c r="C20" i="26" s="1"/>
  <c r="D20"/>
  <c r="M10" i="10"/>
  <c r="C18" i="26" s="1"/>
  <c r="D18"/>
  <c r="M8" i="10"/>
  <c r="C16" i="26" s="1"/>
  <c r="D16"/>
  <c r="N60"/>
  <c r="O60" s="1"/>
  <c r="L60"/>
  <c r="J60"/>
  <c r="H60"/>
  <c r="F60"/>
  <c r="D60"/>
  <c r="L57"/>
  <c r="J57"/>
  <c r="H57"/>
  <c r="F57"/>
  <c r="D57"/>
  <c r="N56"/>
  <c r="O56" s="1"/>
  <c r="L56"/>
  <c r="J56"/>
  <c r="H56"/>
  <c r="F56"/>
  <c r="D56"/>
  <c r="L53"/>
  <c r="J53"/>
  <c r="H53"/>
  <c r="F53"/>
  <c r="D53"/>
  <c r="N52"/>
  <c r="O52" s="1"/>
  <c r="L52"/>
  <c r="J52"/>
  <c r="H52"/>
  <c r="F52"/>
  <c r="D52"/>
  <c r="AW51" i="10"/>
  <c r="AW49"/>
  <c r="AW47"/>
  <c r="AW45"/>
  <c r="AW43"/>
  <c r="AW41"/>
  <c r="N49" i="26"/>
  <c r="O49" s="1"/>
  <c r="AW39" i="10"/>
  <c r="N47" i="26"/>
  <c r="O47" s="1"/>
  <c r="AW37" i="10"/>
  <c r="N45" i="26"/>
  <c r="O45" s="1"/>
  <c r="AW35" i="10"/>
  <c r="N43" i="26"/>
  <c r="O43" s="1"/>
  <c r="AW33" i="10"/>
  <c r="N41" i="26"/>
  <c r="O41" s="1"/>
  <c r="AW31" i="10"/>
  <c r="N39" i="26"/>
  <c r="O39" s="1"/>
  <c r="AW29" i="10"/>
  <c r="F117" i="35"/>
  <c r="C117" s="1"/>
  <c r="N37" i="26"/>
  <c r="O37" s="1"/>
  <c r="AW27" i="10"/>
  <c r="F109" i="35"/>
  <c r="C109" s="1"/>
  <c r="N35" i="26"/>
  <c r="O35" s="1"/>
  <c r="AW25" i="10"/>
  <c r="F101" i="35"/>
  <c r="C101" s="1"/>
  <c r="N33" i="26"/>
  <c r="O33" s="1"/>
  <c r="AW23" i="10"/>
  <c r="F93" i="35"/>
  <c r="C93" s="1"/>
  <c r="N31" i="26"/>
  <c r="O31" s="1"/>
  <c r="AW21" i="10"/>
  <c r="F85" i="35"/>
  <c r="C85" s="1"/>
  <c r="N29" i="26"/>
  <c r="O29" s="1"/>
  <c r="AW19" i="10"/>
  <c r="F77" i="35"/>
  <c r="C77" s="1"/>
  <c r="N27" i="26"/>
  <c r="O27" s="1"/>
  <c r="AW17" i="10"/>
  <c r="F69" i="35"/>
  <c r="C69" s="1"/>
  <c r="N25" i="26"/>
  <c r="O25" s="1"/>
  <c r="AW15" i="10"/>
  <c r="F61" i="35"/>
  <c r="C61" s="1"/>
  <c r="N23" i="26"/>
  <c r="O23" s="1"/>
  <c r="AW13" i="10"/>
  <c r="F53" i="35"/>
  <c r="C53" s="1"/>
  <c r="N21" i="26"/>
  <c r="O21" s="1"/>
  <c r="AW11" i="10"/>
  <c r="F45" i="35"/>
  <c r="C45" s="1"/>
  <c r="N19" i="26"/>
  <c r="O19" s="1"/>
  <c r="AW9" i="10"/>
  <c r="F37" i="35"/>
  <c r="C37" s="1"/>
  <c r="N17" i="26"/>
  <c r="O17" s="1"/>
  <c r="AW7" i="10"/>
  <c r="F29" i="35"/>
  <c r="C29" s="1"/>
  <c r="N15" i="26"/>
  <c r="O15" s="1"/>
  <c r="AP41" i="10"/>
  <c r="I49" i="26" s="1"/>
  <c r="J49"/>
  <c r="AP39" i="10"/>
  <c r="I47" i="26" s="1"/>
  <c r="J47"/>
  <c r="AP37" i="10"/>
  <c r="I45" i="26" s="1"/>
  <c r="J45"/>
  <c r="AP35" i="10"/>
  <c r="I43" i="26" s="1"/>
  <c r="J43"/>
  <c r="AP33" i="10"/>
  <c r="I41" i="26" s="1"/>
  <c r="J41"/>
  <c r="AP31" i="10"/>
  <c r="I39" i="26" s="1"/>
  <c r="J39"/>
  <c r="AP29" i="10"/>
  <c r="I37" i="26" s="1"/>
  <c r="J37"/>
  <c r="AP27" i="10"/>
  <c r="I35" i="26" s="1"/>
  <c r="J35"/>
  <c r="AP25" i="10"/>
  <c r="I33" i="26" s="1"/>
  <c r="J33"/>
  <c r="AP23" i="10"/>
  <c r="I31" i="26" s="1"/>
  <c r="J31"/>
  <c r="AP21" i="10"/>
  <c r="I29" i="26" s="1"/>
  <c r="J29"/>
  <c r="AP19" i="10"/>
  <c r="I27" i="26" s="1"/>
  <c r="J27"/>
  <c r="AP17" i="10"/>
  <c r="I25" i="26" s="1"/>
  <c r="J25"/>
  <c r="AP15" i="10"/>
  <c r="I23" i="26" s="1"/>
  <c r="J23"/>
  <c r="AP13" i="10"/>
  <c r="I21" i="26" s="1"/>
  <c r="J21"/>
  <c r="AP11" i="10"/>
  <c r="I19" i="26" s="1"/>
  <c r="J19"/>
  <c r="AP9" i="10"/>
  <c r="I17" i="26" s="1"/>
  <c r="J17"/>
  <c r="AP7" i="10"/>
  <c r="I15" i="26" s="1"/>
  <c r="J15"/>
  <c r="AU41" i="10"/>
  <c r="K49" i="26" s="1"/>
  <c r="L49"/>
  <c r="AU39" i="10"/>
  <c r="K47" i="26" s="1"/>
  <c r="L47"/>
  <c r="AU37" i="10"/>
  <c r="K45" i="26" s="1"/>
  <c r="L45"/>
  <c r="AU35" i="10"/>
  <c r="K43" i="26" s="1"/>
  <c r="L43"/>
  <c r="AU33" i="10"/>
  <c r="K41" i="26" s="1"/>
  <c r="L41"/>
  <c r="AU31" i="10"/>
  <c r="K39" i="26" s="1"/>
  <c r="L39"/>
  <c r="AU29" i="10"/>
  <c r="K37" i="26" s="1"/>
  <c r="L37"/>
  <c r="AU27" i="10"/>
  <c r="K35" i="26" s="1"/>
  <c r="L35"/>
  <c r="AU25" i="10"/>
  <c r="K33" i="26" s="1"/>
  <c r="L33"/>
  <c r="AU23" i="10"/>
  <c r="K31" i="26" s="1"/>
  <c r="L31"/>
  <c r="AU21" i="10"/>
  <c r="K29" i="26" s="1"/>
  <c r="L29"/>
  <c r="AU19" i="10"/>
  <c r="K27" i="26" s="1"/>
  <c r="L27"/>
  <c r="AU17" i="10"/>
  <c r="K25" i="26" s="1"/>
  <c r="L25"/>
  <c r="AU15" i="10"/>
  <c r="K23" i="26" s="1"/>
  <c r="L23"/>
  <c r="AU13" i="10"/>
  <c r="K21" i="26" s="1"/>
  <c r="L21"/>
  <c r="AU11" i="10"/>
  <c r="K19" i="26" s="1"/>
  <c r="L19"/>
  <c r="AU9" i="10"/>
  <c r="K17" i="26" s="1"/>
  <c r="L17"/>
  <c r="AU7" i="10"/>
  <c r="K15" i="26" s="1"/>
  <c r="L15"/>
  <c r="AH41" i="10"/>
  <c r="G49" i="26" s="1"/>
  <c r="H49"/>
  <c r="AH39" i="10"/>
  <c r="G47" i="26" s="1"/>
  <c r="H47"/>
  <c r="AH37" i="10"/>
  <c r="G45" i="26" s="1"/>
  <c r="H45"/>
  <c r="AH35" i="10"/>
  <c r="G43" i="26" s="1"/>
  <c r="H43"/>
  <c r="AH33" i="10"/>
  <c r="G41" i="26" s="1"/>
  <c r="H41"/>
  <c r="AH31" i="10"/>
  <c r="G39" i="26" s="1"/>
  <c r="H39"/>
  <c r="AH29" i="10"/>
  <c r="G37" i="26" s="1"/>
  <c r="H37"/>
  <c r="AH27" i="10"/>
  <c r="G35" i="26" s="1"/>
  <c r="H35"/>
  <c r="AH25" i="10"/>
  <c r="G33" i="26" s="1"/>
  <c r="H33"/>
  <c r="AH23" i="10"/>
  <c r="G31" i="26" s="1"/>
  <c r="H31"/>
  <c r="AH21" i="10"/>
  <c r="G29" i="26" s="1"/>
  <c r="H29"/>
  <c r="AH19" i="10"/>
  <c r="G27" i="26" s="1"/>
  <c r="H27"/>
  <c r="AH17" i="10"/>
  <c r="G25" i="26" s="1"/>
  <c r="H25"/>
  <c r="AH15" i="10"/>
  <c r="G23" i="26" s="1"/>
  <c r="H23"/>
  <c r="AH13" i="10"/>
  <c r="G21" i="26" s="1"/>
  <c r="H21"/>
  <c r="AH11" i="10"/>
  <c r="G19" i="26" s="1"/>
  <c r="H19"/>
  <c r="AH9" i="10"/>
  <c r="G17" i="26" s="1"/>
  <c r="H17"/>
  <c r="AH7" i="10"/>
  <c r="G15" i="26" s="1"/>
  <c r="H15"/>
  <c r="Y41" i="10"/>
  <c r="E49" i="26" s="1"/>
  <c r="F49"/>
  <c r="Y39" i="10"/>
  <c r="E47" i="26" s="1"/>
  <c r="F47"/>
  <c r="Y37" i="10"/>
  <c r="E45" i="26" s="1"/>
  <c r="F45"/>
  <c r="Y35" i="10"/>
  <c r="E43" i="26" s="1"/>
  <c r="F43"/>
  <c r="Y33" i="10"/>
  <c r="E41" i="26" s="1"/>
  <c r="F41"/>
  <c r="Y31" i="10"/>
  <c r="E39" i="26" s="1"/>
  <c r="F39"/>
  <c r="Y29" i="10"/>
  <c r="E37" i="26" s="1"/>
  <c r="F37"/>
  <c r="Y27" i="10"/>
  <c r="E35" i="26" s="1"/>
  <c r="F35"/>
  <c r="Y25" i="10"/>
  <c r="E33" i="26" s="1"/>
  <c r="F33"/>
  <c r="Y23" i="10"/>
  <c r="E31" i="26" s="1"/>
  <c r="F31"/>
  <c r="Y21" i="10"/>
  <c r="E29" i="26" s="1"/>
  <c r="F29"/>
  <c r="Y19" i="10"/>
  <c r="E27" i="26" s="1"/>
  <c r="F27"/>
  <c r="Y17" i="10"/>
  <c r="E25" i="26" s="1"/>
  <c r="F25"/>
  <c r="Y15" i="10"/>
  <c r="E23" i="26" s="1"/>
  <c r="F23"/>
  <c r="Y13" i="10"/>
  <c r="E21" i="26" s="1"/>
  <c r="F21"/>
  <c r="Y11" i="10"/>
  <c r="E19" i="26" s="1"/>
  <c r="F19"/>
  <c r="Y9" i="10"/>
  <c r="E17" i="26" s="1"/>
  <c r="F17"/>
  <c r="Y7" i="10"/>
  <c r="E15" i="26" s="1"/>
  <c r="F15"/>
  <c r="M41" i="10"/>
  <c r="C49" i="26" s="1"/>
  <c r="D49"/>
  <c r="M39" i="10"/>
  <c r="C47" i="26" s="1"/>
  <c r="D47"/>
  <c r="M37" i="10"/>
  <c r="C45" i="26" s="1"/>
  <c r="D45"/>
  <c r="M35" i="10"/>
  <c r="C43" i="26" s="1"/>
  <c r="D43"/>
  <c r="M33" i="10"/>
  <c r="C41" i="26" s="1"/>
  <c r="D41"/>
  <c r="M31" i="10"/>
  <c r="C39" i="26" s="1"/>
  <c r="D39"/>
  <c r="M29" i="10"/>
  <c r="C37" i="26" s="1"/>
  <c r="D37"/>
  <c r="M27" i="10"/>
  <c r="C35" i="26" s="1"/>
  <c r="D35"/>
  <c r="M25" i="10"/>
  <c r="C33" i="26" s="1"/>
  <c r="D33"/>
  <c r="M23" i="10"/>
  <c r="C31" i="26" s="1"/>
  <c r="D31"/>
  <c r="M21" i="10"/>
  <c r="C29" i="26" s="1"/>
  <c r="D29"/>
  <c r="M19" i="10"/>
  <c r="C27" i="26" s="1"/>
  <c r="D27"/>
  <c r="M17" i="10"/>
  <c r="C25" i="26" s="1"/>
  <c r="D25"/>
  <c r="M15" i="10"/>
  <c r="C23" i="26" s="1"/>
  <c r="D23"/>
  <c r="M13" i="10"/>
  <c r="C21" i="26" s="1"/>
  <c r="D21"/>
  <c r="M11" i="10"/>
  <c r="C19" i="26" s="1"/>
  <c r="D19"/>
  <c r="M9" i="10"/>
  <c r="C17" i="26" s="1"/>
  <c r="D17"/>
  <c r="M7" i="10"/>
  <c r="C15" i="26" s="1"/>
  <c r="D15"/>
  <c r="N59"/>
  <c r="O59" s="1"/>
  <c r="L59"/>
  <c r="J59"/>
  <c r="H59"/>
  <c r="F59"/>
  <c r="D59"/>
  <c r="N58"/>
  <c r="O58" s="1"/>
  <c r="L58"/>
  <c r="J58"/>
  <c r="H58"/>
  <c r="F58"/>
  <c r="D58"/>
  <c r="N55"/>
  <c r="O55" s="1"/>
  <c r="L55"/>
  <c r="J55"/>
  <c r="H55"/>
  <c r="F55"/>
  <c r="D55"/>
  <c r="N54"/>
  <c r="O54" s="1"/>
  <c r="L54"/>
  <c r="J54"/>
  <c r="H54"/>
  <c r="F54"/>
  <c r="D54"/>
  <c r="N51"/>
  <c r="O51" s="1"/>
  <c r="L51"/>
  <c r="J51"/>
  <c r="H51"/>
  <c r="F51"/>
  <c r="D51"/>
  <c r="N50"/>
  <c r="O50" s="1"/>
  <c r="L50"/>
  <c r="J50"/>
  <c r="H50"/>
  <c r="AX6" i="10"/>
  <c r="M6"/>
  <c r="C14" i="26" s="1"/>
  <c r="M19" l="1"/>
  <c r="M23"/>
  <c r="M27"/>
  <c r="M31"/>
  <c r="M35"/>
  <c r="M51"/>
  <c r="M55"/>
  <c r="M59"/>
  <c r="M18"/>
  <c r="M22"/>
  <c r="M26"/>
  <c r="M30"/>
  <c r="M34"/>
  <c r="M38"/>
  <c r="M40"/>
  <c r="M42"/>
  <c r="M44"/>
  <c r="M46"/>
  <c r="M48"/>
  <c r="M52"/>
  <c r="M56"/>
  <c r="M60"/>
  <c r="M17"/>
  <c r="M21"/>
  <c r="M25"/>
  <c r="M29"/>
  <c r="M33"/>
  <c r="M37"/>
  <c r="M39"/>
  <c r="M41"/>
  <c r="M43"/>
  <c r="M45"/>
  <c r="M47"/>
  <c r="M49"/>
  <c r="M53"/>
  <c r="M57"/>
  <c r="M16"/>
  <c r="M20"/>
  <c r="M24"/>
  <c r="M28"/>
  <c r="M32"/>
  <c r="M36"/>
  <c r="M50"/>
  <c r="M54"/>
  <c r="M58"/>
  <c r="M15"/>
  <c r="AX54" i="10"/>
  <c r="D19" i="35" s="1"/>
  <c r="AW6" i="10"/>
  <c r="F25" i="35"/>
  <c r="C25" s="1"/>
  <c r="H8" i="26"/>
  <c r="A8"/>
  <c r="AW54" i="10" l="1"/>
  <c r="C19" i="35" s="1"/>
  <c r="C15"/>
  <c r="C13"/>
  <c r="C16"/>
  <c r="C14"/>
  <c r="C17"/>
  <c r="H7" i="26"/>
  <c r="B57" i="10"/>
  <c r="B56"/>
  <c r="C18" i="35" l="1"/>
  <c r="D13" s="1"/>
  <c r="A7" i="26"/>
  <c r="O3" i="10"/>
  <c r="C22" i="31"/>
  <c r="B22"/>
  <c r="AR3" i="10"/>
  <c r="D17" i="31" l="1"/>
  <c r="D18"/>
  <c r="D19"/>
  <c r="D20"/>
  <c r="D14"/>
  <c r="D15"/>
  <c r="D16"/>
  <c r="D13"/>
  <c r="A214" i="35" l="1"/>
  <c r="A63" i="26"/>
  <c r="D17" i="35" l="1"/>
  <c r="D16"/>
  <c r="D18"/>
  <c r="D15"/>
  <c r="D14"/>
  <c r="B7" i="10"/>
  <c r="B29" i="35" s="1"/>
  <c r="B8" i="10"/>
  <c r="B33" i="35" s="1"/>
  <c r="B9" i="10"/>
  <c r="B37" i="35" s="1"/>
  <c r="B10" i="10"/>
  <c r="B41" i="35" s="1"/>
  <c r="B11" i="10"/>
  <c r="B45" i="35" s="1"/>
  <c r="B12" i="10"/>
  <c r="B49" i="35" s="1"/>
  <c r="B13" i="10"/>
  <c r="B53" i="35" s="1"/>
  <c r="B14" i="10"/>
  <c r="B57" i="35" s="1"/>
  <c r="B15" i="10"/>
  <c r="B61" i="35" s="1"/>
  <c r="B16" i="10"/>
  <c r="B65" i="35" s="1"/>
  <c r="B17" i="10"/>
  <c r="B69" i="35" s="1"/>
  <c r="B18" i="10"/>
  <c r="B73" i="35" s="1"/>
  <c r="B19" i="10"/>
  <c r="B77" i="35" s="1"/>
  <c r="B20" i="10"/>
  <c r="B81" i="35" s="1"/>
  <c r="B21" i="10"/>
  <c r="B85" i="35" s="1"/>
  <c r="B22" i="10"/>
  <c r="B89" i="35" s="1"/>
  <c r="B23" i="10"/>
  <c r="B93" i="35" s="1"/>
  <c r="B24" i="10"/>
  <c r="B97" i="35" s="1"/>
  <c r="B25" i="10"/>
  <c r="B101" i="35" s="1"/>
  <c r="B26" i="10"/>
  <c r="B105" i="35" s="1"/>
  <c r="B27" i="10"/>
  <c r="B109" i="35" s="1"/>
  <c r="B28" i="10"/>
  <c r="B113" i="35" s="1"/>
  <c r="B29" i="10"/>
  <c r="B117" i="35" s="1"/>
  <c r="B30" i="10"/>
  <c r="B121" i="35" s="1"/>
  <c r="B31" i="10"/>
  <c r="B125" i="35" s="1"/>
  <c r="B32" i="10"/>
  <c r="B129" i="35" s="1"/>
  <c r="B33" i="10"/>
  <c r="B133" i="35" s="1"/>
  <c r="B34" i="10"/>
  <c r="B137" i="35" s="1"/>
  <c r="B35" i="10"/>
  <c r="B141" i="35" s="1"/>
  <c r="B36" i="10"/>
  <c r="B145" i="35" s="1"/>
  <c r="B37" i="10"/>
  <c r="B149" i="35" s="1"/>
  <c r="B38" i="10"/>
  <c r="B153" i="35" s="1"/>
  <c r="B39" i="10"/>
  <c r="B157" i="35" s="1"/>
  <c r="B40" i="10"/>
  <c r="B161" i="35" s="1"/>
  <c r="B41" i="10"/>
  <c r="B165" i="35" s="1"/>
  <c r="B42" i="10"/>
  <c r="B169" i="35" s="1"/>
  <c r="B43" i="10"/>
  <c r="B44"/>
  <c r="B45"/>
  <c r="B46"/>
  <c r="B185" i="35" s="1"/>
  <c r="B47" i="10"/>
  <c r="B189" i="35" s="1"/>
  <c r="B48" i="10"/>
  <c r="B193" i="35" s="1"/>
  <c r="B49" i="10"/>
  <c r="B197" i="35" s="1"/>
  <c r="B50" i="10"/>
  <c r="B201" i="35" s="1"/>
  <c r="B51" i="10"/>
  <c r="B205" i="35" s="1"/>
  <c r="B52" i="10"/>
  <c r="B209" i="35" s="1"/>
  <c r="B6" i="10"/>
  <c r="B25" i="35" s="1"/>
  <c r="BB101" i="30"/>
  <c r="AZ101"/>
  <c r="AX101"/>
  <c r="AV101"/>
  <c r="AT101"/>
  <c r="AR101"/>
  <c r="AP101"/>
  <c r="AN101"/>
  <c r="AL101"/>
  <c r="AJ101"/>
  <c r="AH101"/>
  <c r="AF101"/>
  <c r="AD101"/>
  <c r="AB101"/>
  <c r="Z101"/>
  <c r="X101"/>
  <c r="V101"/>
  <c r="T101"/>
  <c r="R101"/>
  <c r="P101"/>
  <c r="N101"/>
  <c r="L101"/>
  <c r="J101"/>
  <c r="H101"/>
  <c r="F101"/>
  <c r="D101"/>
  <c r="BB100"/>
  <c r="AZ100"/>
  <c r="AX100"/>
  <c r="AV100"/>
  <c r="AT100"/>
  <c r="AR100"/>
  <c r="AP100"/>
  <c r="AN100"/>
  <c r="AL100"/>
  <c r="AJ100"/>
  <c r="AH100"/>
  <c r="AF100"/>
  <c r="AD100"/>
  <c r="AB100"/>
  <c r="Z100"/>
  <c r="X100"/>
  <c r="V100"/>
  <c r="T100"/>
  <c r="R100"/>
  <c r="P100"/>
  <c r="N100"/>
  <c r="L100"/>
  <c r="J100"/>
  <c r="H100"/>
  <c r="F100"/>
  <c r="D100"/>
  <c r="BB99"/>
  <c r="AZ99"/>
  <c r="AX99"/>
  <c r="AV99"/>
  <c r="AT99"/>
  <c r="AR99"/>
  <c r="AP99"/>
  <c r="AN99"/>
  <c r="AL99"/>
  <c r="AJ99"/>
  <c r="AH99"/>
  <c r="AF99"/>
  <c r="AD99"/>
  <c r="AB99"/>
  <c r="Z99"/>
  <c r="X99"/>
  <c r="V99"/>
  <c r="T99"/>
  <c r="R99"/>
  <c r="P99"/>
  <c r="N99"/>
  <c r="L99"/>
  <c r="J99"/>
  <c r="H99"/>
  <c r="F99"/>
  <c r="D99"/>
  <c r="BB98"/>
  <c r="AZ98"/>
  <c r="AX98"/>
  <c r="AV98"/>
  <c r="AT98"/>
  <c r="AR98"/>
  <c r="AP98"/>
  <c r="AN98"/>
  <c r="AL98"/>
  <c r="AJ98"/>
  <c r="AH98"/>
  <c r="AF98"/>
  <c r="AD98"/>
  <c r="AB98"/>
  <c r="Z98"/>
  <c r="X98"/>
  <c r="V98"/>
  <c r="T98"/>
  <c r="R98"/>
  <c r="P98"/>
  <c r="N98"/>
  <c r="L98"/>
  <c r="J98"/>
  <c r="H98"/>
  <c r="F98"/>
  <c r="D98"/>
  <c r="BB97"/>
  <c r="AZ97"/>
  <c r="AX97"/>
  <c r="AV97"/>
  <c r="AT97"/>
  <c r="AR97"/>
  <c r="AP97"/>
  <c r="AN97"/>
  <c r="AL97"/>
  <c r="AJ97"/>
  <c r="AH97"/>
  <c r="AF97"/>
  <c r="AD97"/>
  <c r="AB97"/>
  <c r="Z97"/>
  <c r="X97"/>
  <c r="V97"/>
  <c r="T97"/>
  <c r="R97"/>
  <c r="P97"/>
  <c r="N97"/>
  <c r="L97"/>
  <c r="J97"/>
  <c r="H97"/>
  <c r="F97"/>
  <c r="D97"/>
  <c r="BB96"/>
  <c r="AZ96"/>
  <c r="AX96"/>
  <c r="AV96"/>
  <c r="AT96"/>
  <c r="AR96"/>
  <c r="AP96"/>
  <c r="AN96"/>
  <c r="AL96"/>
  <c r="AJ96"/>
  <c r="AH96"/>
  <c r="AF96"/>
  <c r="AD96"/>
  <c r="AB96"/>
  <c r="Z96"/>
  <c r="X96"/>
  <c r="V96"/>
  <c r="T96"/>
  <c r="R96"/>
  <c r="P96"/>
  <c r="N96"/>
  <c r="L96"/>
  <c r="J96"/>
  <c r="H96"/>
  <c r="F96"/>
  <c r="D96"/>
  <c r="BB95"/>
  <c r="AZ95"/>
  <c r="AX95"/>
  <c r="AV95"/>
  <c r="AT95"/>
  <c r="AR95"/>
  <c r="AP95"/>
  <c r="AN95"/>
  <c r="AL95"/>
  <c r="AJ95"/>
  <c r="AH95"/>
  <c r="AF95"/>
  <c r="AD95"/>
  <c r="AB95"/>
  <c r="Z95"/>
  <c r="X95"/>
  <c r="V95"/>
  <c r="T95"/>
  <c r="R95"/>
  <c r="P95"/>
  <c r="N95"/>
  <c r="L95"/>
  <c r="J95"/>
  <c r="H95"/>
  <c r="F95"/>
  <c r="D95"/>
  <c r="BB94"/>
  <c r="AZ94"/>
  <c r="AX94"/>
  <c r="AV94"/>
  <c r="AT94"/>
  <c r="AR94"/>
  <c r="AP94"/>
  <c r="AN94"/>
  <c r="AL94"/>
  <c r="AJ94"/>
  <c r="AH94"/>
  <c r="AF94"/>
  <c r="AD94"/>
  <c r="AB94"/>
  <c r="Z94"/>
  <c r="X94"/>
  <c r="V94"/>
  <c r="T94"/>
  <c r="R94"/>
  <c r="P94"/>
  <c r="N94"/>
  <c r="L94"/>
  <c r="J94"/>
  <c r="H94"/>
  <c r="F94"/>
  <c r="D94"/>
  <c r="BB93"/>
  <c r="AZ93"/>
  <c r="AX93"/>
  <c r="AV93"/>
  <c r="AT93"/>
  <c r="AR93"/>
  <c r="AP93"/>
  <c r="AN93"/>
  <c r="AL93"/>
  <c r="AJ93"/>
  <c r="AH93"/>
  <c r="AF93"/>
  <c r="AD93"/>
  <c r="AB93"/>
  <c r="Z93"/>
  <c r="X93"/>
  <c r="V93"/>
  <c r="T93"/>
  <c r="R93"/>
  <c r="P93"/>
  <c r="N93"/>
  <c r="L93"/>
  <c r="J93"/>
  <c r="H93"/>
  <c r="F93"/>
  <c r="D93"/>
  <c r="BB92"/>
  <c r="AZ92"/>
  <c r="AX92"/>
  <c r="AV92"/>
  <c r="AT92"/>
  <c r="AR92"/>
  <c r="AP92"/>
  <c r="AN92"/>
  <c r="AL92"/>
  <c r="AJ92"/>
  <c r="AH92"/>
  <c r="AF92"/>
  <c r="AD92"/>
  <c r="AB92"/>
  <c r="Z92"/>
  <c r="X92"/>
  <c r="V92"/>
  <c r="T92"/>
  <c r="R92"/>
  <c r="P92"/>
  <c r="N92"/>
  <c r="L92"/>
  <c r="J92"/>
  <c r="H92"/>
  <c r="F92"/>
  <c r="D92"/>
  <c r="BB91"/>
  <c r="AZ91"/>
  <c r="AX91"/>
  <c r="AV91"/>
  <c r="AT91"/>
  <c r="AR91"/>
  <c r="AP91"/>
  <c r="AN91"/>
  <c r="AL91"/>
  <c r="AJ91"/>
  <c r="AH91"/>
  <c r="AF91"/>
  <c r="AD91"/>
  <c r="AB91"/>
  <c r="Z91"/>
  <c r="X91"/>
  <c r="V91"/>
  <c r="T91"/>
  <c r="R91"/>
  <c r="P91"/>
  <c r="N91"/>
  <c r="L91"/>
  <c r="J91"/>
  <c r="H91"/>
  <c r="F91"/>
  <c r="D91"/>
  <c r="BB90"/>
  <c r="AZ90"/>
  <c r="AX90"/>
  <c r="AV90"/>
  <c r="AT90"/>
  <c r="AR90"/>
  <c r="AP90"/>
  <c r="AN90"/>
  <c r="AL90"/>
  <c r="AJ90"/>
  <c r="AH90"/>
  <c r="AF90"/>
  <c r="AD90"/>
  <c r="AB90"/>
  <c r="Z90"/>
  <c r="X90"/>
  <c r="V90"/>
  <c r="T90"/>
  <c r="R90"/>
  <c r="P90"/>
  <c r="N90"/>
  <c r="L90"/>
  <c r="J90"/>
  <c r="H90"/>
  <c r="F90"/>
  <c r="D90"/>
  <c r="BB89"/>
  <c r="AZ89"/>
  <c r="AX89"/>
  <c r="AV89"/>
  <c r="AT89"/>
  <c r="AR89"/>
  <c r="AP89"/>
  <c r="AN89"/>
  <c r="AL89"/>
  <c r="AJ89"/>
  <c r="AH89"/>
  <c r="AF89"/>
  <c r="AD89"/>
  <c r="AB89"/>
  <c r="Z89"/>
  <c r="X89"/>
  <c r="V89"/>
  <c r="T89"/>
  <c r="R89"/>
  <c r="P89"/>
  <c r="N89"/>
  <c r="L89"/>
  <c r="J89"/>
  <c r="H89"/>
  <c r="F89"/>
  <c r="D89"/>
  <c r="BB88"/>
  <c r="AZ88"/>
  <c r="AX88"/>
  <c r="AV88"/>
  <c r="AT88"/>
  <c r="AR88"/>
  <c r="AP88"/>
  <c r="AN88"/>
  <c r="AL88"/>
  <c r="AJ88"/>
  <c r="AH88"/>
  <c r="AF88"/>
  <c r="AD88"/>
  <c r="AB88"/>
  <c r="Z88"/>
  <c r="X88"/>
  <c r="V88"/>
  <c r="T88"/>
  <c r="R88"/>
  <c r="P88"/>
  <c r="N88"/>
  <c r="L88"/>
  <c r="J88"/>
  <c r="H88"/>
  <c r="F88"/>
  <c r="D88"/>
  <c r="BB87"/>
  <c r="AZ87"/>
  <c r="AX87"/>
  <c r="AV87"/>
  <c r="AT87"/>
  <c r="AR87"/>
  <c r="AP87"/>
  <c r="AN87"/>
  <c r="AL87"/>
  <c r="AJ87"/>
  <c r="AH87"/>
  <c r="AF87"/>
  <c r="AD87"/>
  <c r="AB87"/>
  <c r="Z87"/>
  <c r="X87"/>
  <c r="V87"/>
  <c r="T87"/>
  <c r="R87"/>
  <c r="P87"/>
  <c r="N87"/>
  <c r="L87"/>
  <c r="J87"/>
  <c r="H87"/>
  <c r="F87"/>
  <c r="D87"/>
  <c r="BB86"/>
  <c r="AZ86"/>
  <c r="AX86"/>
  <c r="AV86"/>
  <c r="AT86"/>
  <c r="AR86"/>
  <c r="AP86"/>
  <c r="AN86"/>
  <c r="AL86"/>
  <c r="AJ86"/>
  <c r="AH86"/>
  <c r="AF86"/>
  <c r="AD86"/>
  <c r="AB86"/>
  <c r="Z86"/>
  <c r="X86"/>
  <c r="V86"/>
  <c r="T86"/>
  <c r="R86"/>
  <c r="P86"/>
  <c r="N86"/>
  <c r="L86"/>
  <c r="J86"/>
  <c r="H86"/>
  <c r="F86"/>
  <c r="D86"/>
  <c r="BB85"/>
  <c r="AZ85"/>
  <c r="AX85"/>
  <c r="AV85"/>
  <c r="AT85"/>
  <c r="AR85"/>
  <c r="AP85"/>
  <c r="AN85"/>
  <c r="AL85"/>
  <c r="AJ85"/>
  <c r="AH85"/>
  <c r="AF85"/>
  <c r="AD85"/>
  <c r="AB85"/>
  <c r="Z85"/>
  <c r="X85"/>
  <c r="V85"/>
  <c r="T85"/>
  <c r="R85"/>
  <c r="P85"/>
  <c r="N85"/>
  <c r="L85"/>
  <c r="J85"/>
  <c r="H85"/>
  <c r="F85"/>
  <c r="D85"/>
  <c r="BB84"/>
  <c r="AZ84"/>
  <c r="AX84"/>
  <c r="AV84"/>
  <c r="AT84"/>
  <c r="AR84"/>
  <c r="AP84"/>
  <c r="AN84"/>
  <c r="AL84"/>
  <c r="AJ84"/>
  <c r="AH84"/>
  <c r="AF84"/>
  <c r="AD84"/>
  <c r="AB84"/>
  <c r="Z84"/>
  <c r="X84"/>
  <c r="V84"/>
  <c r="T84"/>
  <c r="R84"/>
  <c r="P84"/>
  <c r="N84"/>
  <c r="L84"/>
  <c r="J84"/>
  <c r="H84"/>
  <c r="F84"/>
  <c r="D84"/>
  <c r="BB83"/>
  <c r="AZ83"/>
  <c r="AX83"/>
  <c r="AV83"/>
  <c r="AT83"/>
  <c r="AR83"/>
  <c r="AP83"/>
  <c r="AN83"/>
  <c r="AL83"/>
  <c r="AJ83"/>
  <c r="AH83"/>
  <c r="AF83"/>
  <c r="AD83"/>
  <c r="AB83"/>
  <c r="Z83"/>
  <c r="X83"/>
  <c r="V83"/>
  <c r="T83"/>
  <c r="R83"/>
  <c r="P83"/>
  <c r="N83"/>
  <c r="L83"/>
  <c r="J83"/>
  <c r="H83"/>
  <c r="F83"/>
  <c r="D83"/>
  <c r="BB82"/>
  <c r="AZ82"/>
  <c r="AX82"/>
  <c r="AV82"/>
  <c r="AT82"/>
  <c r="AR82"/>
  <c r="AP82"/>
  <c r="AN82"/>
  <c r="AL82"/>
  <c r="AJ82"/>
  <c r="AH82"/>
  <c r="AF82"/>
  <c r="AD82"/>
  <c r="AB82"/>
  <c r="Z82"/>
  <c r="X82"/>
  <c r="V82"/>
  <c r="T82"/>
  <c r="R82"/>
  <c r="P82"/>
  <c r="N82"/>
  <c r="L82"/>
  <c r="J82"/>
  <c r="H82"/>
  <c r="F82"/>
  <c r="D82"/>
  <c r="BB81"/>
  <c r="AZ81"/>
  <c r="AX81"/>
  <c r="AV81"/>
  <c r="AT81"/>
  <c r="AR81"/>
  <c r="AP81"/>
  <c r="AN81"/>
  <c r="AL81"/>
  <c r="AJ81"/>
  <c r="AH81"/>
  <c r="AF81"/>
  <c r="AD81"/>
  <c r="AB81"/>
  <c r="Z81"/>
  <c r="X81"/>
  <c r="V81"/>
  <c r="T81"/>
  <c r="R81"/>
  <c r="P81"/>
  <c r="N81"/>
  <c r="L81"/>
  <c r="J81"/>
  <c r="H81"/>
  <c r="F81"/>
  <c r="D81"/>
  <c r="BB80"/>
  <c r="AZ80"/>
  <c r="AX80"/>
  <c r="AV80"/>
  <c r="AT80"/>
  <c r="AR80"/>
  <c r="AP80"/>
  <c r="AN80"/>
  <c r="AL80"/>
  <c r="AJ80"/>
  <c r="AH80"/>
  <c r="AF80"/>
  <c r="AD80"/>
  <c r="AB80"/>
  <c r="Z80"/>
  <c r="X80"/>
  <c r="V80"/>
  <c r="T80"/>
  <c r="R80"/>
  <c r="P80"/>
  <c r="N80"/>
  <c r="L80"/>
  <c r="J80"/>
  <c r="H80"/>
  <c r="F80"/>
  <c r="D80"/>
  <c r="BB79"/>
  <c r="AZ79"/>
  <c r="AX79"/>
  <c r="AV79"/>
  <c r="AT79"/>
  <c r="AR79"/>
  <c r="AP79"/>
  <c r="AN79"/>
  <c r="AL79"/>
  <c r="AJ79"/>
  <c r="AH79"/>
  <c r="AF79"/>
  <c r="AD79"/>
  <c r="AB79"/>
  <c r="Z79"/>
  <c r="X79"/>
  <c r="V79"/>
  <c r="T79"/>
  <c r="R79"/>
  <c r="P79"/>
  <c r="N79"/>
  <c r="L79"/>
  <c r="J79"/>
  <c r="H79"/>
  <c r="F79"/>
  <c r="D79"/>
  <c r="BB78"/>
  <c r="AZ78"/>
  <c r="AX78"/>
  <c r="AV78"/>
  <c r="AT78"/>
  <c r="AR78"/>
  <c r="AP78"/>
  <c r="AN78"/>
  <c r="AL78"/>
  <c r="AJ78"/>
  <c r="AH78"/>
  <c r="AF78"/>
  <c r="AD78"/>
  <c r="AB78"/>
  <c r="Z78"/>
  <c r="X78"/>
  <c r="V78"/>
  <c r="T78"/>
  <c r="R78"/>
  <c r="P78"/>
  <c r="N78"/>
  <c r="L78"/>
  <c r="J78"/>
  <c r="H78"/>
  <c r="F78"/>
  <c r="D78"/>
  <c r="BB77"/>
  <c r="AZ77"/>
  <c r="AX77"/>
  <c r="AV77"/>
  <c r="AT77"/>
  <c r="AR77"/>
  <c r="AP77"/>
  <c r="AN77"/>
  <c r="AL77"/>
  <c r="AJ77"/>
  <c r="AH77"/>
  <c r="AF77"/>
  <c r="AD77"/>
  <c r="AB77"/>
  <c r="Z77"/>
  <c r="X77"/>
  <c r="V77"/>
  <c r="T77"/>
  <c r="R77"/>
  <c r="P77"/>
  <c r="N77"/>
  <c r="L77"/>
  <c r="J77"/>
  <c r="H77"/>
  <c r="F77"/>
  <c r="D77"/>
  <c r="BB76"/>
  <c r="AZ76"/>
  <c r="AX76"/>
  <c r="AV76"/>
  <c r="AT76"/>
  <c r="AR76"/>
  <c r="AP76"/>
  <c r="AN76"/>
  <c r="AL76"/>
  <c r="AJ76"/>
  <c r="AH76"/>
  <c r="AF76"/>
  <c r="AD76"/>
  <c r="AB76"/>
  <c r="Z76"/>
  <c r="X76"/>
  <c r="V76"/>
  <c r="T76"/>
  <c r="R76"/>
  <c r="P76"/>
  <c r="N76"/>
  <c r="L76"/>
  <c r="J76"/>
  <c r="H76"/>
  <c r="F76"/>
  <c r="D76"/>
  <c r="BB75"/>
  <c r="AZ75"/>
  <c r="AX75"/>
  <c r="AV75"/>
  <c r="AT75"/>
  <c r="AR75"/>
  <c r="AP75"/>
  <c r="AN75"/>
  <c r="AL75"/>
  <c r="AJ75"/>
  <c r="AH75"/>
  <c r="AF75"/>
  <c r="AD75"/>
  <c r="AB75"/>
  <c r="Z75"/>
  <c r="X75"/>
  <c r="V75"/>
  <c r="T75"/>
  <c r="R75"/>
  <c r="P75"/>
  <c r="N75"/>
  <c r="L75"/>
  <c r="J75"/>
  <c r="H75"/>
  <c r="F75"/>
  <c r="D75"/>
  <c r="BB74"/>
  <c r="AZ74"/>
  <c r="AX74"/>
  <c r="AV74"/>
  <c r="AT74"/>
  <c r="AR74"/>
  <c r="AP74"/>
  <c r="AN74"/>
  <c r="AL74"/>
  <c r="AJ74"/>
  <c r="AH74"/>
  <c r="AF74"/>
  <c r="AD74"/>
  <c r="AB74"/>
  <c r="Z74"/>
  <c r="X74"/>
  <c r="V74"/>
  <c r="T74"/>
  <c r="R74"/>
  <c r="P74"/>
  <c r="N74"/>
  <c r="L74"/>
  <c r="J74"/>
  <c r="H74"/>
  <c r="F74"/>
  <c r="D74"/>
  <c r="BB73"/>
  <c r="AZ73"/>
  <c r="AX73"/>
  <c r="AV73"/>
  <c r="AT73"/>
  <c r="AR73"/>
  <c r="AP73"/>
  <c r="AN73"/>
  <c r="AL73"/>
  <c r="AJ73"/>
  <c r="AH73"/>
  <c r="AF73"/>
  <c r="AD73"/>
  <c r="AB73"/>
  <c r="Z73"/>
  <c r="X73"/>
  <c r="V73"/>
  <c r="T73"/>
  <c r="R73"/>
  <c r="P73"/>
  <c r="N73"/>
  <c r="L73"/>
  <c r="J73"/>
  <c r="H73"/>
  <c r="F73"/>
  <c r="D73"/>
  <c r="BB72"/>
  <c r="AZ72"/>
  <c r="AX72"/>
  <c r="AV72"/>
  <c r="AT72"/>
  <c r="AR72"/>
  <c r="AP72"/>
  <c r="AN72"/>
  <c r="AL72"/>
  <c r="AJ72"/>
  <c r="AH72"/>
  <c r="AF72"/>
  <c r="AD72"/>
  <c r="AB72"/>
  <c r="Z72"/>
  <c r="X72"/>
  <c r="V72"/>
  <c r="T72"/>
  <c r="R72"/>
  <c r="P72"/>
  <c r="N72"/>
  <c r="L72"/>
  <c r="J72"/>
  <c r="H72"/>
  <c r="F72"/>
  <c r="D72"/>
  <c r="BB71"/>
  <c r="AZ71"/>
  <c r="AX71"/>
  <c r="AV71"/>
  <c r="AT71"/>
  <c r="AR71"/>
  <c r="AP71"/>
  <c r="AN71"/>
  <c r="AL71"/>
  <c r="AJ71"/>
  <c r="AH71"/>
  <c r="AF71"/>
  <c r="AD71"/>
  <c r="AB71"/>
  <c r="Z71"/>
  <c r="X71"/>
  <c r="V71"/>
  <c r="T71"/>
  <c r="R71"/>
  <c r="P71"/>
  <c r="N71"/>
  <c r="L71"/>
  <c r="J71"/>
  <c r="H71"/>
  <c r="F71"/>
  <c r="D71"/>
  <c r="BB70"/>
  <c r="AZ70"/>
  <c r="AX70"/>
  <c r="AV70"/>
  <c r="AT70"/>
  <c r="AR70"/>
  <c r="AP70"/>
  <c r="AN70"/>
  <c r="AL70"/>
  <c r="AJ70"/>
  <c r="AH70"/>
  <c r="AF70"/>
  <c r="AD70"/>
  <c r="AB70"/>
  <c r="Z70"/>
  <c r="X70"/>
  <c r="V70"/>
  <c r="T70"/>
  <c r="R70"/>
  <c r="P70"/>
  <c r="N70"/>
  <c r="L70"/>
  <c r="J70"/>
  <c r="H70"/>
  <c r="F70"/>
  <c r="D70"/>
  <c r="BB69"/>
  <c r="AZ69"/>
  <c r="AX69"/>
  <c r="AV69"/>
  <c r="AT69"/>
  <c r="AR69"/>
  <c r="AP69"/>
  <c r="AN69"/>
  <c r="AL69"/>
  <c r="AJ69"/>
  <c r="AH69"/>
  <c r="AF69"/>
  <c r="AD69"/>
  <c r="AB69"/>
  <c r="Z69"/>
  <c r="X69"/>
  <c r="V69"/>
  <c r="T69"/>
  <c r="R69"/>
  <c r="P69"/>
  <c r="N69"/>
  <c r="L69"/>
  <c r="J69"/>
  <c r="H69"/>
  <c r="F69"/>
  <c r="D69"/>
  <c r="BB68"/>
  <c r="AZ68"/>
  <c r="AX68"/>
  <c r="AV68"/>
  <c r="AT68"/>
  <c r="AR68"/>
  <c r="AP68"/>
  <c r="AN68"/>
  <c r="AL68"/>
  <c r="AJ68"/>
  <c r="AH68"/>
  <c r="AF68"/>
  <c r="AD68"/>
  <c r="AB68"/>
  <c r="Z68"/>
  <c r="X68"/>
  <c r="V68"/>
  <c r="T68"/>
  <c r="R68"/>
  <c r="P68"/>
  <c r="N68"/>
  <c r="L68"/>
  <c r="J68"/>
  <c r="H68"/>
  <c r="F68"/>
  <c r="D68"/>
  <c r="BB67"/>
  <c r="AZ67"/>
  <c r="AX67"/>
  <c r="AV67"/>
  <c r="AT67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D67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B64"/>
  <c r="AZ64"/>
  <c r="AX64"/>
  <c r="AV64"/>
  <c r="AT64"/>
  <c r="AR64"/>
  <c r="AP64"/>
  <c r="AN64"/>
  <c r="AL64"/>
  <c r="AJ64"/>
  <c r="AH64"/>
  <c r="AF64"/>
  <c r="AD64"/>
  <c r="AB64"/>
  <c r="Z64"/>
  <c r="X64"/>
  <c r="V64"/>
  <c r="T64"/>
  <c r="R64"/>
  <c r="P64"/>
  <c r="N64"/>
  <c r="L64"/>
  <c r="J64"/>
  <c r="H64"/>
  <c r="F64"/>
  <c r="D64"/>
  <c r="BB63"/>
  <c r="AZ63"/>
  <c r="AX63"/>
  <c r="AV63"/>
  <c r="AT63"/>
  <c r="AR63"/>
  <c r="AP63"/>
  <c r="AN63"/>
  <c r="AL63"/>
  <c r="AJ63"/>
  <c r="AH63"/>
  <c r="AF63"/>
  <c r="AD63"/>
  <c r="AB63"/>
  <c r="Z63"/>
  <c r="X63"/>
  <c r="V63"/>
  <c r="T63"/>
  <c r="R63"/>
  <c r="P63"/>
  <c r="N63"/>
  <c r="L63"/>
  <c r="J63"/>
  <c r="H63"/>
  <c r="F63"/>
  <c r="D63"/>
  <c r="BB62"/>
  <c r="AZ62"/>
  <c r="AX62"/>
  <c r="AV62"/>
  <c r="AT62"/>
  <c r="AR62"/>
  <c r="AP62"/>
  <c r="AN62"/>
  <c r="AL62"/>
  <c r="AJ62"/>
  <c r="AH62"/>
  <c r="AF62"/>
  <c r="AD62"/>
  <c r="AB62"/>
  <c r="Z62"/>
  <c r="X62"/>
  <c r="V62"/>
  <c r="T62"/>
  <c r="R62"/>
  <c r="P62"/>
  <c r="N62"/>
  <c r="L62"/>
  <c r="J62"/>
  <c r="H62"/>
  <c r="F62"/>
  <c r="D62"/>
  <c r="BB61"/>
  <c r="AZ61"/>
  <c r="AX61"/>
  <c r="AV61"/>
  <c r="AT61"/>
  <c r="AR61"/>
  <c r="AP61"/>
  <c r="AN61"/>
  <c r="AL61"/>
  <c r="AJ61"/>
  <c r="AH61"/>
  <c r="AF61"/>
  <c r="AD61"/>
  <c r="AB61"/>
  <c r="Z61"/>
  <c r="X61"/>
  <c r="V61"/>
  <c r="T61"/>
  <c r="R61"/>
  <c r="P61"/>
  <c r="N61"/>
  <c r="L61"/>
  <c r="J61"/>
  <c r="H61"/>
  <c r="F61"/>
  <c r="D61"/>
  <c r="BB60"/>
  <c r="AZ60"/>
  <c r="AX60"/>
  <c r="AV60"/>
  <c r="AT60"/>
  <c r="AR60"/>
  <c r="AP60"/>
  <c r="AN60"/>
  <c r="AL60"/>
  <c r="AJ60"/>
  <c r="AH60"/>
  <c r="AF60"/>
  <c r="AD60"/>
  <c r="AB60"/>
  <c r="Z60"/>
  <c r="X60"/>
  <c r="V60"/>
  <c r="T60"/>
  <c r="R60"/>
  <c r="P60"/>
  <c r="N60"/>
  <c r="L60"/>
  <c r="J60"/>
  <c r="H60"/>
  <c r="F60"/>
  <c r="D60"/>
  <c r="BB59"/>
  <c r="AZ59"/>
  <c r="AX59"/>
  <c r="AV59"/>
  <c r="AT59"/>
  <c r="AR59"/>
  <c r="AP59"/>
  <c r="AN59"/>
  <c r="AL59"/>
  <c r="AJ59"/>
  <c r="AH59"/>
  <c r="AF59"/>
  <c r="AD59"/>
  <c r="AB59"/>
  <c r="Z59"/>
  <c r="X59"/>
  <c r="V59"/>
  <c r="T59"/>
  <c r="R59"/>
  <c r="P59"/>
  <c r="N59"/>
  <c r="L59"/>
  <c r="J59"/>
  <c r="H59"/>
  <c r="F59"/>
  <c r="D59"/>
  <c r="BB58"/>
  <c r="AZ58"/>
  <c r="AX58"/>
  <c r="AV58"/>
  <c r="AT58"/>
  <c r="AR58"/>
  <c r="AP58"/>
  <c r="AN58"/>
  <c r="AL58"/>
  <c r="AJ58"/>
  <c r="AH58"/>
  <c r="AF58"/>
  <c r="AD58"/>
  <c r="AB58"/>
  <c r="Z58"/>
  <c r="X58"/>
  <c r="V58"/>
  <c r="T58"/>
  <c r="R58"/>
  <c r="P58"/>
  <c r="N58"/>
  <c r="L58"/>
  <c r="J58"/>
  <c r="H58"/>
  <c r="F58"/>
  <c r="D58"/>
  <c r="BB57"/>
  <c r="AZ57"/>
  <c r="AX57"/>
  <c r="AV57"/>
  <c r="AT57"/>
  <c r="AR57"/>
  <c r="AP57"/>
  <c r="AN57"/>
  <c r="AL57"/>
  <c r="AJ57"/>
  <c r="AH57"/>
  <c r="AF57"/>
  <c r="AD57"/>
  <c r="AB57"/>
  <c r="Z57"/>
  <c r="X57"/>
  <c r="V57"/>
  <c r="T57"/>
  <c r="R57"/>
  <c r="P57"/>
  <c r="N57"/>
  <c r="L57"/>
  <c r="J57"/>
  <c r="H57"/>
  <c r="F57"/>
  <c r="D57"/>
  <c r="BB56"/>
  <c r="AZ56"/>
  <c r="AX56"/>
  <c r="AV56"/>
  <c r="AT56"/>
  <c r="AR56"/>
  <c r="AP56"/>
  <c r="AN56"/>
  <c r="AL56"/>
  <c r="AJ56"/>
  <c r="AH56"/>
  <c r="AF56"/>
  <c r="AD56"/>
  <c r="AB56"/>
  <c r="Z56"/>
  <c r="X56"/>
  <c r="V56"/>
  <c r="T56"/>
  <c r="R56"/>
  <c r="P56"/>
  <c r="N56"/>
  <c r="L56"/>
  <c r="J56"/>
  <c r="H56"/>
  <c r="F56"/>
  <c r="D56"/>
  <c r="BB55"/>
  <c r="AZ55"/>
  <c r="AX55"/>
  <c r="AV55"/>
  <c r="AT55"/>
  <c r="AR55"/>
  <c r="AP55"/>
  <c r="AN55"/>
  <c r="AL55"/>
  <c r="AJ55"/>
  <c r="AH55"/>
  <c r="AF55"/>
  <c r="AD55"/>
  <c r="AB55"/>
  <c r="Z55"/>
  <c r="X55"/>
  <c r="V55"/>
  <c r="T55"/>
  <c r="R55"/>
  <c r="P55"/>
  <c r="N55"/>
  <c r="L55"/>
  <c r="J55"/>
  <c r="H55"/>
  <c r="F55"/>
  <c r="D55"/>
  <c r="BB54"/>
  <c r="AZ54"/>
  <c r="AX54"/>
  <c r="AV54"/>
  <c r="AT54"/>
  <c r="AR54"/>
  <c r="AP54"/>
  <c r="AN54"/>
  <c r="AL54"/>
  <c r="AJ54"/>
  <c r="AH54"/>
  <c r="AF54"/>
  <c r="AD54"/>
  <c r="AB54"/>
  <c r="Z54"/>
  <c r="X54"/>
  <c r="V54"/>
  <c r="T54"/>
  <c r="R54"/>
  <c r="P54"/>
  <c r="N54"/>
  <c r="L54"/>
  <c r="J54"/>
  <c r="H54"/>
  <c r="F54"/>
  <c r="D54"/>
  <c r="BB53"/>
  <c r="AZ53"/>
  <c r="AX53"/>
  <c r="AV53"/>
  <c r="AT53"/>
  <c r="AR53"/>
  <c r="AP53"/>
  <c r="AN53"/>
  <c r="AL53"/>
  <c r="AJ53"/>
  <c r="AH53"/>
  <c r="AF53"/>
  <c r="AD53"/>
  <c r="AB53"/>
  <c r="Z53"/>
  <c r="X53"/>
  <c r="V53"/>
  <c r="T53"/>
  <c r="R53"/>
  <c r="P53"/>
  <c r="N53"/>
  <c r="L53"/>
  <c r="J53"/>
  <c r="H53"/>
  <c r="F53"/>
  <c r="D53"/>
  <c r="BB52"/>
  <c r="AZ52"/>
  <c r="AX52"/>
  <c r="AV52"/>
  <c r="AT52"/>
  <c r="AR52"/>
  <c r="AP52"/>
  <c r="AN52"/>
  <c r="AL52"/>
  <c r="AJ52"/>
  <c r="AH52"/>
  <c r="AF52"/>
  <c r="AD52"/>
  <c r="AB52"/>
  <c r="Z52"/>
  <c r="X52"/>
  <c r="V52"/>
  <c r="T52"/>
  <c r="R52"/>
  <c r="P52"/>
  <c r="N52"/>
  <c r="L52"/>
  <c r="J52"/>
  <c r="H52"/>
  <c r="F52"/>
  <c r="D52"/>
  <c r="BB51"/>
  <c r="AZ51"/>
  <c r="AX51"/>
  <c r="AV51"/>
  <c r="AT51"/>
  <c r="AR51"/>
  <c r="AP51"/>
  <c r="AN51"/>
  <c r="AL51"/>
  <c r="AJ51"/>
  <c r="AH51"/>
  <c r="AF51"/>
  <c r="AD51"/>
  <c r="AB51"/>
  <c r="Z51"/>
  <c r="X51"/>
  <c r="V51"/>
  <c r="T51"/>
  <c r="R51"/>
  <c r="P51"/>
  <c r="N51"/>
  <c r="L51"/>
  <c r="J51"/>
  <c r="H51"/>
  <c r="F51"/>
  <c r="D51"/>
  <c r="BB50"/>
  <c r="AZ50"/>
  <c r="AX50"/>
  <c r="AV50"/>
  <c r="AT50"/>
  <c r="AR50"/>
  <c r="AP50"/>
  <c r="AN50"/>
  <c r="AL50"/>
  <c r="AJ50"/>
  <c r="AH50"/>
  <c r="AF50"/>
  <c r="AD50"/>
  <c r="AB50"/>
  <c r="Z50"/>
  <c r="X50"/>
  <c r="V50"/>
  <c r="T50"/>
  <c r="R50"/>
  <c r="P50"/>
  <c r="N50"/>
  <c r="L50"/>
  <c r="J50"/>
  <c r="H50"/>
  <c r="F50"/>
  <c r="D50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B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F48"/>
  <c r="D48"/>
  <c r="BB47"/>
  <c r="AZ47"/>
  <c r="AX47"/>
  <c r="AV47"/>
  <c r="AT47"/>
  <c r="AR47"/>
  <c r="AP47"/>
  <c r="AN47"/>
  <c r="AL47"/>
  <c r="AJ47"/>
  <c r="AH47"/>
  <c r="AF47"/>
  <c r="AD47"/>
  <c r="AB47"/>
  <c r="Z47"/>
  <c r="X47"/>
  <c r="V47"/>
  <c r="T47"/>
  <c r="R47"/>
  <c r="P47"/>
  <c r="N47"/>
  <c r="L47"/>
  <c r="J47"/>
  <c r="H47"/>
  <c r="F47"/>
  <c r="D47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B45"/>
  <c r="AZ45"/>
  <c r="AX45"/>
  <c r="AV45"/>
  <c r="AT45"/>
  <c r="AR45"/>
  <c r="AP45"/>
  <c r="AN45"/>
  <c r="AL45"/>
  <c r="AJ45"/>
  <c r="AH45"/>
  <c r="AF45"/>
  <c r="AD45"/>
  <c r="AB45"/>
  <c r="Z45"/>
  <c r="X45"/>
  <c r="V45"/>
  <c r="T45"/>
  <c r="R45"/>
  <c r="P45"/>
  <c r="N45"/>
  <c r="L45"/>
  <c r="J45"/>
  <c r="H45"/>
  <c r="F45"/>
  <c r="D45"/>
  <c r="BB44"/>
  <c r="AZ44"/>
  <c r="AX44"/>
  <c r="AV44"/>
  <c r="AT44"/>
  <c r="AR44"/>
  <c r="AP44"/>
  <c r="AN44"/>
  <c r="AL44"/>
  <c r="AJ44"/>
  <c r="AH44"/>
  <c r="AF44"/>
  <c r="AD44"/>
  <c r="AB44"/>
  <c r="Z44"/>
  <c r="X44"/>
  <c r="V44"/>
  <c r="T44"/>
  <c r="R44"/>
  <c r="P44"/>
  <c r="N44"/>
  <c r="L44"/>
  <c r="J44"/>
  <c r="H44"/>
  <c r="F44"/>
  <c r="D44"/>
  <c r="BB43"/>
  <c r="AZ43"/>
  <c r="AX43"/>
  <c r="AV43"/>
  <c r="AT43"/>
  <c r="AR43"/>
  <c r="AP43"/>
  <c r="AN43"/>
  <c r="AL43"/>
  <c r="AJ43"/>
  <c r="AH43"/>
  <c r="AF43"/>
  <c r="AD43"/>
  <c r="AB43"/>
  <c r="Z43"/>
  <c r="X43"/>
  <c r="V43"/>
  <c r="T43"/>
  <c r="R43"/>
  <c r="P43"/>
  <c r="N43"/>
  <c r="L43"/>
  <c r="J43"/>
  <c r="H43"/>
  <c r="F43"/>
  <c r="D43"/>
  <c r="BB42"/>
  <c r="AZ42"/>
  <c r="AX42"/>
  <c r="AV42"/>
  <c r="AT42"/>
  <c r="AR42"/>
  <c r="AP42"/>
  <c r="AN42"/>
  <c r="AJ42"/>
  <c r="AH42"/>
  <c r="AF42"/>
  <c r="AD42"/>
  <c r="AB42"/>
  <c r="Z42"/>
  <c r="X42"/>
  <c r="V42"/>
  <c r="T42"/>
  <c r="R42"/>
  <c r="P42"/>
  <c r="N42"/>
  <c r="L42"/>
  <c r="J42"/>
  <c r="H42"/>
  <c r="F42"/>
  <c r="D42"/>
  <c r="BB41"/>
  <c r="AZ41"/>
  <c r="AX41"/>
  <c r="AV41"/>
  <c r="AT41"/>
  <c r="AR41"/>
  <c r="AP41"/>
  <c r="AN41"/>
  <c r="AJ41"/>
  <c r="AH41"/>
  <c r="AF41"/>
  <c r="AD41"/>
  <c r="AB41"/>
  <c r="Z41"/>
  <c r="X41"/>
  <c r="V41"/>
  <c r="T41"/>
  <c r="R41"/>
  <c r="P41"/>
  <c r="N41"/>
  <c r="L41"/>
  <c r="J41"/>
  <c r="H41"/>
  <c r="F41"/>
  <c r="D41"/>
  <c r="BB40"/>
  <c r="AZ40"/>
  <c r="AX40"/>
  <c r="AV40"/>
  <c r="AT40"/>
  <c r="AR40"/>
  <c r="AP40"/>
  <c r="AN40"/>
  <c r="AJ40"/>
  <c r="AH40"/>
  <c r="AF40"/>
  <c r="AD40"/>
  <c r="AB40"/>
  <c r="Z40"/>
  <c r="X40"/>
  <c r="V40"/>
  <c r="T40"/>
  <c r="R40"/>
  <c r="P40"/>
  <c r="N40"/>
  <c r="L40"/>
  <c r="J40"/>
  <c r="H40"/>
  <c r="F40"/>
  <c r="D40"/>
  <c r="BB39"/>
  <c r="AZ39"/>
  <c r="AX39"/>
  <c r="AV39"/>
  <c r="AT39"/>
  <c r="AR39"/>
  <c r="AP39"/>
  <c r="AN39"/>
  <c r="AJ39"/>
  <c r="AH39"/>
  <c r="AF39"/>
  <c r="AD39"/>
  <c r="AB39"/>
  <c r="Z39"/>
  <c r="X39"/>
  <c r="V39"/>
  <c r="T39"/>
  <c r="R39"/>
  <c r="P39"/>
  <c r="N39"/>
  <c r="L39"/>
  <c r="J39"/>
  <c r="H39"/>
  <c r="F39"/>
  <c r="D39"/>
  <c r="BB38"/>
  <c r="AZ38"/>
  <c r="AX38"/>
  <c r="AV38"/>
  <c r="AT38"/>
  <c r="AR38"/>
  <c r="AP38"/>
  <c r="AN38"/>
  <c r="AJ38"/>
  <c r="AH38"/>
  <c r="AF38"/>
  <c r="AD38"/>
  <c r="AB38"/>
  <c r="Z38"/>
  <c r="X38"/>
  <c r="V38"/>
  <c r="T38"/>
  <c r="R38"/>
  <c r="P38"/>
  <c r="N38"/>
  <c r="L38"/>
  <c r="J38"/>
  <c r="H38"/>
  <c r="F38"/>
  <c r="D38"/>
  <c r="BB37"/>
  <c r="AZ37"/>
  <c r="AX37"/>
  <c r="AV37"/>
  <c r="AT37"/>
  <c r="AR37"/>
  <c r="AP37"/>
  <c r="AN37"/>
  <c r="AJ37"/>
  <c r="AH37"/>
  <c r="AF37"/>
  <c r="AD37"/>
  <c r="AB37"/>
  <c r="Z37"/>
  <c r="X37"/>
  <c r="V37"/>
  <c r="T37"/>
  <c r="R37"/>
  <c r="P37"/>
  <c r="N37"/>
  <c r="L37"/>
  <c r="J37"/>
  <c r="H37"/>
  <c r="F37"/>
  <c r="D37"/>
  <c r="BB36"/>
  <c r="AZ36"/>
  <c r="AX36"/>
  <c r="AV36"/>
  <c r="AT36"/>
  <c r="AR36"/>
  <c r="AP36"/>
  <c r="AN36"/>
  <c r="AJ36"/>
  <c r="AH36"/>
  <c r="AF36"/>
  <c r="AD36"/>
  <c r="AB36"/>
  <c r="Z36"/>
  <c r="X36"/>
  <c r="V36"/>
  <c r="T36"/>
  <c r="R36"/>
  <c r="P36"/>
  <c r="N36"/>
  <c r="L36"/>
  <c r="J36"/>
  <c r="H36"/>
  <c r="F36"/>
  <c r="D36"/>
  <c r="BB35"/>
  <c r="AZ35"/>
  <c r="AX35"/>
  <c r="AV35"/>
  <c r="AT35"/>
  <c r="AR35"/>
  <c r="AP35"/>
  <c r="AN35"/>
  <c r="AJ35"/>
  <c r="AH35"/>
  <c r="AF35"/>
  <c r="AD35"/>
  <c r="AB35"/>
  <c r="Z35"/>
  <c r="X35"/>
  <c r="V35"/>
  <c r="T35"/>
  <c r="R35"/>
  <c r="P35"/>
  <c r="N35"/>
  <c r="L35"/>
  <c r="J35"/>
  <c r="H35"/>
  <c r="F35"/>
  <c r="D35"/>
  <c r="BB34"/>
  <c r="AZ34"/>
  <c r="AX34"/>
  <c r="AV34"/>
  <c r="AT34"/>
  <c r="AR34"/>
  <c r="AP34"/>
  <c r="AN34"/>
  <c r="AJ34"/>
  <c r="AH34"/>
  <c r="AF34"/>
  <c r="AD34"/>
  <c r="AB34"/>
  <c r="Z34"/>
  <c r="X34"/>
  <c r="V34"/>
  <c r="T34"/>
  <c r="R34"/>
  <c r="P34"/>
  <c r="N34"/>
  <c r="L34"/>
  <c r="J34"/>
  <c r="H34"/>
  <c r="F34"/>
  <c r="D34"/>
  <c r="BB33"/>
  <c r="AZ33"/>
  <c r="AX33"/>
  <c r="AV33"/>
  <c r="AT33"/>
  <c r="AR33"/>
  <c r="AP33"/>
  <c r="AN33"/>
  <c r="AJ33"/>
  <c r="AH33"/>
  <c r="AF33"/>
  <c r="AD33"/>
  <c r="AB33"/>
  <c r="Z33"/>
  <c r="X33"/>
  <c r="V33"/>
  <c r="T33"/>
  <c r="R33"/>
  <c r="P33"/>
  <c r="N33"/>
  <c r="L33"/>
  <c r="J33"/>
  <c r="H33"/>
  <c r="F33"/>
  <c r="D33"/>
  <c r="BB32"/>
  <c r="AZ32"/>
  <c r="AX32"/>
  <c r="AV32"/>
  <c r="AT32"/>
  <c r="AR32"/>
  <c r="AP32"/>
  <c r="AN32"/>
  <c r="AJ32"/>
  <c r="AH32"/>
  <c r="AF32"/>
  <c r="AD32"/>
  <c r="AB32"/>
  <c r="Z32"/>
  <c r="X32"/>
  <c r="V32"/>
  <c r="T32"/>
  <c r="R32"/>
  <c r="P32"/>
  <c r="N32"/>
  <c r="L32"/>
  <c r="J32"/>
  <c r="H32"/>
  <c r="F32"/>
  <c r="D32"/>
  <c r="BB31"/>
  <c r="AZ31"/>
  <c r="AX31"/>
  <c r="AV31"/>
  <c r="AT31"/>
  <c r="AR31"/>
  <c r="AP31"/>
  <c r="AN31"/>
  <c r="AJ31"/>
  <c r="AH31"/>
  <c r="AF31"/>
  <c r="AD31"/>
  <c r="AB31"/>
  <c r="Z31"/>
  <c r="X31"/>
  <c r="V31"/>
  <c r="T31"/>
  <c r="R31"/>
  <c r="P31"/>
  <c r="N31"/>
  <c r="L31"/>
  <c r="J31"/>
  <c r="H31"/>
  <c r="F31"/>
  <c r="D31"/>
  <c r="BB30"/>
  <c r="AZ30"/>
  <c r="AX30"/>
  <c r="AV30"/>
  <c r="AT30"/>
  <c r="AR30"/>
  <c r="AP30"/>
  <c r="AN30"/>
  <c r="AJ30"/>
  <c r="AH30"/>
  <c r="AF30"/>
  <c r="AD30"/>
  <c r="AB30"/>
  <c r="Z30"/>
  <c r="X30"/>
  <c r="V30"/>
  <c r="T30"/>
  <c r="R30"/>
  <c r="P30"/>
  <c r="N30"/>
  <c r="L30"/>
  <c r="J30"/>
  <c r="H30"/>
  <c r="F30"/>
  <c r="D30"/>
  <c r="BB29"/>
  <c r="AZ29"/>
  <c r="AX29"/>
  <c r="AV29"/>
  <c r="AT29"/>
  <c r="AR29"/>
  <c r="AP29"/>
  <c r="AN29"/>
  <c r="AJ29"/>
  <c r="AH29"/>
  <c r="AF29"/>
  <c r="AD29"/>
  <c r="AB29"/>
  <c r="Z29"/>
  <c r="X29"/>
  <c r="V29"/>
  <c r="T29"/>
  <c r="R29"/>
  <c r="P29"/>
  <c r="N29"/>
  <c r="L29"/>
  <c r="J29"/>
  <c r="H29"/>
  <c r="F29"/>
  <c r="D29"/>
  <c r="BB28"/>
  <c r="AZ28"/>
  <c r="AX28"/>
  <c r="AV28"/>
  <c r="AT28"/>
  <c r="AR28"/>
  <c r="AP28"/>
  <c r="AN28"/>
  <c r="AJ28"/>
  <c r="AH28"/>
  <c r="AF28"/>
  <c r="AD28"/>
  <c r="AB28"/>
  <c r="Z28"/>
  <c r="X28"/>
  <c r="V28"/>
  <c r="T28"/>
  <c r="R28"/>
  <c r="P28"/>
  <c r="N28"/>
  <c r="L28"/>
  <c r="J28"/>
  <c r="H28"/>
  <c r="F28"/>
  <c r="D28"/>
  <c r="BB27"/>
  <c r="AZ27"/>
  <c r="AX27"/>
  <c r="AV27"/>
  <c r="AT27"/>
  <c r="AR27"/>
  <c r="AP27"/>
  <c r="AN27"/>
  <c r="AJ27"/>
  <c r="AH27"/>
  <c r="AF27"/>
  <c r="AD27"/>
  <c r="Z27"/>
  <c r="X27"/>
  <c r="V27"/>
  <c r="T27"/>
  <c r="R27"/>
  <c r="P27"/>
  <c r="N27"/>
  <c r="L27"/>
  <c r="J27"/>
  <c r="H27"/>
  <c r="F27"/>
  <c r="D27"/>
  <c r="BB26"/>
  <c r="AZ26"/>
  <c r="AX26"/>
  <c r="AV26"/>
  <c r="AT26"/>
  <c r="AR26"/>
  <c r="AP26"/>
  <c r="AN26"/>
  <c r="AJ26"/>
  <c r="AH26"/>
  <c r="AD26"/>
  <c r="Z26"/>
  <c r="X26"/>
  <c r="V26"/>
  <c r="T26"/>
  <c r="R26"/>
  <c r="P26"/>
  <c r="N26"/>
  <c r="L26"/>
  <c r="J26"/>
  <c r="H26"/>
  <c r="F26"/>
  <c r="D26"/>
  <c r="BB25"/>
  <c r="AZ25"/>
  <c r="AX25"/>
  <c r="AV25"/>
  <c r="AT25"/>
  <c r="AR25"/>
  <c r="AP25"/>
  <c r="AJ25"/>
  <c r="AD25"/>
  <c r="X25"/>
  <c r="V25"/>
  <c r="T25"/>
  <c r="R25"/>
  <c r="P25"/>
  <c r="N25"/>
  <c r="L25"/>
  <c r="J25"/>
  <c r="H25"/>
  <c r="F25"/>
  <c r="D25"/>
  <c r="BB24"/>
  <c r="AZ24"/>
  <c r="AX24"/>
  <c r="AV24"/>
  <c r="AT24"/>
  <c r="AR24"/>
  <c r="AP24"/>
  <c r="AJ24"/>
  <c r="AD24"/>
  <c r="X24"/>
  <c r="T24"/>
  <c r="R24"/>
  <c r="P24"/>
  <c r="N24"/>
  <c r="L24"/>
  <c r="J24"/>
  <c r="H24"/>
  <c r="F24"/>
  <c r="D24"/>
  <c r="BB23"/>
  <c r="AZ23"/>
  <c r="AX23"/>
  <c r="AV23"/>
  <c r="AT23"/>
  <c r="AR23"/>
  <c r="AP23"/>
  <c r="AJ23"/>
  <c r="AD23"/>
  <c r="X23"/>
  <c r="R23"/>
  <c r="P23"/>
  <c r="N23"/>
  <c r="L23"/>
  <c r="J23"/>
  <c r="H23"/>
  <c r="F23"/>
  <c r="D23"/>
  <c r="BB22"/>
  <c r="AZ22"/>
  <c r="AX22"/>
  <c r="AV22"/>
  <c r="AT22"/>
  <c r="AP22"/>
  <c r="AJ22"/>
  <c r="AD22"/>
  <c r="X22"/>
  <c r="R22"/>
  <c r="P22"/>
  <c r="N22"/>
  <c r="L22"/>
  <c r="J22"/>
  <c r="H22"/>
  <c r="F22"/>
  <c r="BB21"/>
  <c r="AZ21"/>
  <c r="AX21"/>
  <c r="AV21"/>
  <c r="AT21"/>
  <c r="AP21"/>
  <c r="AJ21"/>
  <c r="AD21"/>
  <c r="X21"/>
  <c r="P21"/>
  <c r="N21"/>
  <c r="L21"/>
  <c r="J21"/>
  <c r="H21"/>
  <c r="F21"/>
  <c r="BB20"/>
  <c r="AZ20"/>
  <c r="AV20"/>
  <c r="AT20"/>
  <c r="AP20"/>
  <c r="AJ20"/>
  <c r="AD20"/>
  <c r="X20"/>
  <c r="P20"/>
  <c r="N20"/>
  <c r="L20"/>
  <c r="J20"/>
  <c r="H20"/>
  <c r="F20"/>
  <c r="BB19"/>
  <c r="AZ19"/>
  <c r="AV19"/>
  <c r="AT19"/>
  <c r="AP19"/>
  <c r="AD19"/>
  <c r="X19"/>
  <c r="P19"/>
  <c r="N19"/>
  <c r="L19"/>
  <c r="J19"/>
  <c r="H19"/>
  <c r="F19"/>
  <c r="BB18"/>
  <c r="AZ18"/>
  <c r="AV18"/>
  <c r="AT18"/>
  <c r="AP18"/>
  <c r="AD18"/>
  <c r="X18"/>
  <c r="P18"/>
  <c r="N18"/>
  <c r="L18"/>
  <c r="J18"/>
  <c r="H18"/>
  <c r="F18"/>
  <c r="BB17"/>
  <c r="AZ17"/>
  <c r="AV17"/>
  <c r="AT17"/>
  <c r="AP17"/>
  <c r="P17"/>
  <c r="N17"/>
  <c r="L17"/>
  <c r="J17"/>
  <c r="H17"/>
  <c r="AZ16"/>
  <c r="AV16"/>
  <c r="AT16"/>
  <c r="P16"/>
  <c r="N16"/>
  <c r="L16"/>
  <c r="J16"/>
  <c r="H16"/>
  <c r="AZ15"/>
  <c r="AV15"/>
  <c r="AT15"/>
  <c r="P15"/>
  <c r="N15"/>
  <c r="L15"/>
  <c r="J15"/>
  <c r="H15"/>
  <c r="AZ14"/>
  <c r="AV14"/>
  <c r="AT14"/>
  <c r="P14"/>
  <c r="N14"/>
  <c r="L14"/>
  <c r="J14"/>
  <c r="H14"/>
  <c r="AZ13"/>
  <c r="AT13"/>
  <c r="H13"/>
  <c r="AZ12"/>
  <c r="AT12"/>
  <c r="H12"/>
  <c r="AZ11"/>
  <c r="AT11"/>
  <c r="H11"/>
  <c r="AZ10"/>
  <c r="AT10"/>
  <c r="AZ9"/>
  <c r="AT9"/>
  <c r="AZ8"/>
  <c r="AT8"/>
  <c r="AZ7"/>
  <c r="AT7"/>
  <c r="AZ6"/>
  <c r="AT6"/>
  <c r="AZ5"/>
  <c r="AT5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A4"/>
  <c r="Y53" i="10"/>
  <c r="M53"/>
  <c r="A5" i="30" l="1"/>
  <c r="A6" s="1"/>
  <c r="A7" s="1"/>
  <c r="A8" s="1"/>
  <c r="A9" s="1"/>
  <c r="A10" s="1"/>
  <c r="A11" s="1"/>
  <c r="A12" s="1"/>
  <c r="A13" s="1"/>
  <c r="A14" s="1"/>
  <c r="A15" s="1"/>
  <c r="B52" i="26"/>
  <c r="B177" i="35"/>
  <c r="B53" i="26"/>
  <c r="B181" i="35"/>
  <c r="B51" i="26"/>
  <c r="B173" i="35"/>
  <c r="A16" i="30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B59" i="26"/>
  <c r="B57"/>
  <c r="B55"/>
  <c r="B60"/>
  <c r="B58"/>
  <c r="B56"/>
  <c r="B54"/>
  <c r="F4" i="30"/>
  <c r="F5" l="1"/>
  <c r="F6" s="1"/>
  <c r="F7" s="1"/>
  <c r="F8" s="1"/>
  <c r="F9" s="1"/>
  <c r="F10" s="1"/>
  <c r="F11" s="1"/>
  <c r="F12" s="1"/>
  <c r="F13" s="1"/>
  <c r="F14" s="1"/>
  <c r="F15" s="1"/>
  <c r="F16" s="1"/>
  <c r="F17" s="1"/>
  <c r="C10" i="35"/>
  <c r="O9" s="1"/>
  <c r="D14" i="26"/>
  <c r="H4" i="30" l="1"/>
  <c r="Z54" i="10"/>
  <c r="N54"/>
  <c r="M14" i="26"/>
  <c r="N14"/>
  <c r="O14" s="1"/>
  <c r="B44"/>
  <c r="A67"/>
  <c r="H5" i="30" l="1"/>
  <c r="H6" s="1"/>
  <c r="H7" s="1"/>
  <c r="H8" s="1"/>
  <c r="H9" s="1"/>
  <c r="H10" s="1"/>
  <c r="A6" i="10"/>
  <c r="A25" i="35" s="1"/>
  <c r="B18" i="26"/>
  <c r="B48"/>
  <c r="B50"/>
  <c r="B26"/>
  <c r="B46"/>
  <c r="B49"/>
  <c r="B47"/>
  <c r="B45"/>
  <c r="B43"/>
  <c r="B35"/>
  <c r="F14"/>
  <c r="AQ54" i="10"/>
  <c r="J14" i="26"/>
  <c r="AI54" i="10"/>
  <c r="H14" i="26"/>
  <c r="AV54" i="10"/>
  <c r="L14" i="26"/>
  <c r="B21"/>
  <c r="B29"/>
  <c r="B30"/>
  <c r="A3" i="10"/>
  <c r="A2"/>
  <c r="A1"/>
  <c r="J4" i="30" l="1"/>
  <c r="B32" i="26"/>
  <c r="B24"/>
  <c r="A7" i="10"/>
  <c r="B34" i="26"/>
  <c r="B28"/>
  <c r="B20"/>
  <c r="B39"/>
  <c r="B33"/>
  <c r="B25"/>
  <c r="B22"/>
  <c r="B31"/>
  <c r="B27"/>
  <c r="B23"/>
  <c r="B19"/>
  <c r="B15"/>
  <c r="B36"/>
  <c r="B14"/>
  <c r="B37"/>
  <c r="B41"/>
  <c r="B42"/>
  <c r="B16"/>
  <c r="B38"/>
  <c r="B40"/>
  <c r="B17"/>
  <c r="J5" i="30" l="1"/>
  <c r="J6" s="1"/>
  <c r="J7" s="1"/>
  <c r="J8" s="1"/>
  <c r="J9" s="1"/>
  <c r="J10" s="1"/>
  <c r="J11" s="1"/>
  <c r="J12" s="1"/>
  <c r="J13" s="1"/>
  <c r="A8" i="10"/>
  <c r="A29" i="35"/>
  <c r="A14" i="26"/>
  <c r="L4" i="30" l="1"/>
  <c r="A9" i="10"/>
  <c r="A33" i="35"/>
  <c r="A15" i="26"/>
  <c r="L5" i="30" l="1"/>
  <c r="L6" s="1"/>
  <c r="L7" s="1"/>
  <c r="L8" s="1"/>
  <c r="L9" s="1"/>
  <c r="L10" s="1"/>
  <c r="L11" s="1"/>
  <c r="L12" s="1"/>
  <c r="L13" s="1"/>
  <c r="A10" i="10"/>
  <c r="A37" i="35"/>
  <c r="A16" i="26"/>
  <c r="N4" i="30" l="1"/>
  <c r="A11" i="10"/>
  <c r="A41" i="35"/>
  <c r="A17" i="26"/>
  <c r="N5" i="30" l="1"/>
  <c r="N6" s="1"/>
  <c r="N7" s="1"/>
  <c r="N8" s="1"/>
  <c r="N9" s="1"/>
  <c r="N10" s="1"/>
  <c r="N11" s="1"/>
  <c r="N12" s="1"/>
  <c r="N13" s="1"/>
  <c r="A12" i="10"/>
  <c r="A45" i="35"/>
  <c r="A18" i="26"/>
  <c r="P4" i="30" l="1"/>
  <c r="A13" i="10"/>
  <c r="A49" i="35"/>
  <c r="A19" i="26"/>
  <c r="P5" i="30" l="1"/>
  <c r="P6" s="1"/>
  <c r="P7" s="1"/>
  <c r="P8" s="1"/>
  <c r="P9" s="1"/>
  <c r="P10" s="1"/>
  <c r="P11" s="1"/>
  <c r="P12" s="1"/>
  <c r="P13" s="1"/>
  <c r="A14" i="10"/>
  <c r="A57" i="35" s="1"/>
  <c r="A53"/>
  <c r="A20" i="26"/>
  <c r="R4" i="30" l="1"/>
  <c r="A21" i="26"/>
  <c r="R5" i="30" l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A15" i="10"/>
  <c r="A61" i="35" s="1"/>
  <c r="A22" i="26"/>
  <c r="T4" i="30" l="1"/>
  <c r="T5" s="1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V4" s="1"/>
  <c r="A16" i="10"/>
  <c r="A65" i="35" s="1"/>
  <c r="A23" i="26"/>
  <c r="V5" i="30" l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A17" i="10"/>
  <c r="A69" i="35" s="1"/>
  <c r="A24" i="26"/>
  <c r="X4" i="30" l="1"/>
  <c r="A18" i="10"/>
  <c r="A73" i="35" s="1"/>
  <c r="A25" i="26"/>
  <c r="X5" i="30" l="1"/>
  <c r="X6" s="1"/>
  <c r="X7" s="1"/>
  <c r="X8" s="1"/>
  <c r="X9" s="1"/>
  <c r="X10" s="1"/>
  <c r="X11" s="1"/>
  <c r="X12" s="1"/>
  <c r="X13" s="1"/>
  <c r="X14" s="1"/>
  <c r="X15" s="1"/>
  <c r="X16" s="1"/>
  <c r="X17" s="1"/>
  <c r="A19" i="10"/>
  <c r="A77" i="35" s="1"/>
  <c r="A26" i="26"/>
  <c r="Z4" i="30" l="1"/>
  <c r="Z5" s="1"/>
  <c r="A20" i="10"/>
  <c r="A81" i="35" s="1"/>
  <c r="A27" i="26"/>
  <c r="Z6" i="30" l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A21" i="10"/>
  <c r="A85" i="35" s="1"/>
  <c r="A28" i="26"/>
  <c r="AB4" i="30" l="1"/>
  <c r="AB5" s="1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22" i="10"/>
  <c r="A89" i="35" s="1"/>
  <c r="A29" i="26"/>
  <c r="AD4" i="30" l="1"/>
  <c r="AD5" s="1"/>
  <c r="A23" i="10"/>
  <c r="A93" i="35" s="1"/>
  <c r="A30" i="26"/>
  <c r="AD6" i="30" l="1"/>
  <c r="AD7" s="1"/>
  <c r="AD8" s="1"/>
  <c r="AD9" s="1"/>
  <c r="AD10" s="1"/>
  <c r="AD11" s="1"/>
  <c r="AD12" s="1"/>
  <c r="AD13" s="1"/>
  <c r="AD14" s="1"/>
  <c r="AD15" s="1"/>
  <c r="AD16" s="1"/>
  <c r="AD17" s="1"/>
  <c r="A24" i="10"/>
  <c r="A97" i="35" s="1"/>
  <c r="A31" i="26"/>
  <c r="AF4" i="30" l="1"/>
  <c r="A25" i="10"/>
  <c r="A101" i="35" s="1"/>
  <c r="A32" i="26"/>
  <c r="AF5" i="30" l="1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26" i="10"/>
  <c r="A105" i="35" s="1"/>
  <c r="A33" i="26"/>
  <c r="AH4" i="30" l="1"/>
  <c r="A27" i="10"/>
  <c r="A109" i="35" s="1"/>
  <c r="A34" i="26"/>
  <c r="AH5" i="30" l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AH22" s="1"/>
  <c r="AH23" s="1"/>
  <c r="AH24" s="1"/>
  <c r="AH25" s="1"/>
  <c r="A28" i="10"/>
  <c r="A113" i="35" s="1"/>
  <c r="A35" i="26"/>
  <c r="AJ4" i="30" l="1"/>
  <c r="A29" i="10"/>
  <c r="A117" i="35" s="1"/>
  <c r="A36" i="26"/>
  <c r="AJ5" i="30" l="1"/>
  <c r="AJ6" s="1"/>
  <c r="AJ7" s="1"/>
  <c r="AJ8" s="1"/>
  <c r="AJ9" s="1"/>
  <c r="AJ10" s="1"/>
  <c r="AJ11" s="1"/>
  <c r="AJ12" s="1"/>
  <c r="AJ13" s="1"/>
  <c r="AJ14" s="1"/>
  <c r="AJ15" s="1"/>
  <c r="AJ16" s="1"/>
  <c r="AJ17" s="1"/>
  <c r="AJ18" s="1"/>
  <c r="AJ19" s="1"/>
  <c r="A30" i="10"/>
  <c r="A121" i="35" s="1"/>
  <c r="A37" i="26"/>
  <c r="AL4" i="30" l="1"/>
  <c r="A31" i="10"/>
  <c r="A125" i="35" s="1"/>
  <c r="A38" i="26"/>
  <c r="AL5" i="30" l="1"/>
  <c r="AL6" s="1"/>
  <c r="AL7" s="1"/>
  <c r="AL8" s="1"/>
  <c r="AL9" s="1"/>
  <c r="AL10" s="1"/>
  <c r="AL11" s="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AL38" s="1"/>
  <c r="AL39" s="1"/>
  <c r="AL40" s="1"/>
  <c r="AL41" s="1"/>
  <c r="AL42" s="1"/>
  <c r="A32" i="10"/>
  <c r="A129" i="35" s="1"/>
  <c r="A39" i="26"/>
  <c r="AN4" i="30" l="1"/>
  <c r="A33" i="10"/>
  <c r="A133" i="35" s="1"/>
  <c r="A40" i="26"/>
  <c r="AN5" i="30" l="1"/>
  <c r="AN6" s="1"/>
  <c r="AN7" s="1"/>
  <c r="AN8" s="1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34" i="10"/>
  <c r="A137" i="35" s="1"/>
  <c r="A41" i="26"/>
  <c r="AP4" i="30" l="1"/>
  <c r="A35" i="10"/>
  <c r="A141" i="35" s="1"/>
  <c r="A42" i="26"/>
  <c r="AP5" i="30" l="1"/>
  <c r="AP6" s="1"/>
  <c r="AP7" s="1"/>
  <c r="AP8" s="1"/>
  <c r="AP9" s="1"/>
  <c r="AP10" s="1"/>
  <c r="AP11" s="1"/>
  <c r="AP12" s="1"/>
  <c r="AP13" s="1"/>
  <c r="AP14" s="1"/>
  <c r="AP15" s="1"/>
  <c r="AP16" s="1"/>
  <c r="A43" i="26"/>
  <c r="A36" i="10"/>
  <c r="A145" i="35" s="1"/>
  <c r="AR4" i="30" l="1"/>
  <c r="A44" i="26"/>
  <c r="A37" i="10"/>
  <c r="A149" i="35" s="1"/>
  <c r="AR5" i="30" l="1"/>
  <c r="AR6" s="1"/>
  <c r="AR7" s="1"/>
  <c r="AR8" s="1"/>
  <c r="AR9" s="1"/>
  <c r="AR10" s="1"/>
  <c r="AR11" s="1"/>
  <c r="AR12" s="1"/>
  <c r="AR13" s="1"/>
  <c r="AR14" s="1"/>
  <c r="AR15" s="1"/>
  <c r="AR16" s="1"/>
  <c r="AR17" s="1"/>
  <c r="AR18" s="1"/>
  <c r="AR19" s="1"/>
  <c r="AR20" s="1"/>
  <c r="AR21" s="1"/>
  <c r="AR22" s="1"/>
  <c r="A45" i="26"/>
  <c r="A38" i="10"/>
  <c r="A153" i="35" s="1"/>
  <c r="AT4" i="30" l="1"/>
  <c r="AV4" s="1"/>
  <c r="A46" i="26"/>
  <c r="A39" i="10"/>
  <c r="A157" i="35" s="1"/>
  <c r="AV5" i="30" l="1"/>
  <c r="AV6" s="1"/>
  <c r="AV7" s="1"/>
  <c r="AV8" s="1"/>
  <c r="AV9" s="1"/>
  <c r="AV10" s="1"/>
  <c r="AV11" s="1"/>
  <c r="AV12" s="1"/>
  <c r="AV13" s="1"/>
  <c r="A47" i="26"/>
  <c r="A40" i="10"/>
  <c r="A161" i="35" s="1"/>
  <c r="A41" i="10"/>
  <c r="A165" i="35" s="1"/>
  <c r="AX4" i="30" l="1"/>
  <c r="A48" i="26"/>
  <c r="A49"/>
  <c r="A42" i="10"/>
  <c r="A169" i="35" s="1"/>
  <c r="AX5" i="30" l="1"/>
  <c r="AX6" s="1"/>
  <c r="AX7" s="1"/>
  <c r="AX8" s="1"/>
  <c r="AX9" s="1"/>
  <c r="AX10" s="1"/>
  <c r="AX11" s="1"/>
  <c r="AX12" s="1"/>
  <c r="AX13" s="1"/>
  <c r="AX14" s="1"/>
  <c r="AX15" s="1"/>
  <c r="AX16" s="1"/>
  <c r="AX17" s="1"/>
  <c r="AX18" s="1"/>
  <c r="AX19" s="1"/>
  <c r="AX20" s="1"/>
  <c r="A50" i="26"/>
  <c r="A43" i="10"/>
  <c r="A173" i="35" s="1"/>
  <c r="A44" i="10"/>
  <c r="A177" i="35" s="1"/>
  <c r="AZ4" i="30" l="1"/>
  <c r="BB4" s="1"/>
  <c r="BB5" s="1"/>
  <c r="BB6" s="1"/>
  <c r="BB7" s="1"/>
  <c r="BB8" s="1"/>
  <c r="BB9" s="1"/>
  <c r="BB10" s="1"/>
  <c r="BB11" s="1"/>
  <c r="BB12" s="1"/>
  <c r="BB13" s="1"/>
  <c r="BB14" s="1"/>
  <c r="BB15" s="1"/>
  <c r="BB16" s="1"/>
  <c r="A51" i="26"/>
  <c r="A52"/>
  <c r="A45" i="10"/>
  <c r="A181" i="35" s="1"/>
  <c r="A53" i="26" l="1"/>
  <c r="A46" i="10"/>
  <c r="A185" i="35" s="1"/>
  <c r="A54" i="26" l="1"/>
  <c r="A47" i="10"/>
  <c r="A189" i="35" s="1"/>
  <c r="A55" i="26" l="1"/>
  <c r="A48" i="10"/>
  <c r="A193" i="35" s="1"/>
  <c r="A56" i="26" l="1"/>
  <c r="A49" i="10"/>
  <c r="A197" i="35" s="1"/>
  <c r="A57" i="26" l="1"/>
  <c r="A50" i="10"/>
  <c r="A201" i="35" s="1"/>
  <c r="A58" i="26" l="1"/>
  <c r="A51" i="10"/>
  <c r="A205" i="35" s="1"/>
  <c r="A59" i="26" l="1"/>
  <c r="A52" i="10"/>
  <c r="A209" i="35" s="1"/>
  <c r="A60" i="26" l="1"/>
</calcChain>
</file>

<file path=xl/sharedStrings.xml><?xml version="1.0" encoding="utf-8"?>
<sst xmlns="http://schemas.openxmlformats.org/spreadsheetml/2006/main" count="1761" uniqueCount="1600">
  <si>
    <t>PRIMER QUIMESTRE</t>
  </si>
  <si>
    <t>Nº</t>
  </si>
  <si>
    <t>APELLIDOS Y NOMBRES</t>
  </si>
  <si>
    <t>N. Final</t>
  </si>
  <si>
    <t>PROMEDIO DE CURSO</t>
  </si>
  <si>
    <t>PROMEDIO1</t>
  </si>
  <si>
    <t>PROMEDIO2</t>
  </si>
  <si>
    <t>PROMEDIO3</t>
  </si>
  <si>
    <t>PROMEDIO4</t>
  </si>
  <si>
    <t>PROMEDIO5</t>
  </si>
  <si>
    <t>FIRMA DEL DOCENTE</t>
  </si>
  <si>
    <t>NOTA FINAL</t>
  </si>
  <si>
    <t>SEGUNDO QUIMESTRE</t>
  </si>
  <si>
    <t>Nomina de estudiantes</t>
  </si>
  <si>
    <t>Nombre</t>
  </si>
  <si>
    <t>Gualán Sarango Rosa Vicenta</t>
  </si>
  <si>
    <t>Nocturno</t>
  </si>
  <si>
    <t>Guaillas Quezada Luz Marlene</t>
  </si>
  <si>
    <t>Morocho Medina José Oscar</t>
  </si>
  <si>
    <t>Saca Morocho Laura Inés</t>
  </si>
  <si>
    <t>Andrade Sarango Gladys Yolanda</t>
  </si>
  <si>
    <t>Lozano Macas Luis Humberto</t>
  </si>
  <si>
    <t>Quezada Aguilar Manuel Eduardo</t>
  </si>
  <si>
    <t>Docentes</t>
  </si>
  <si>
    <t>Asignatura</t>
  </si>
  <si>
    <t>Cursos existentes</t>
  </si>
  <si>
    <t>Octavo Año de Educación Básica</t>
  </si>
  <si>
    <t>Primer Año de Bachillerato</t>
  </si>
  <si>
    <t>Segundo Año de Bachillerato</t>
  </si>
  <si>
    <t>Tercer Año de Bachillerato</t>
  </si>
  <si>
    <t>Vespertino</t>
  </si>
  <si>
    <t>Matutino</t>
  </si>
  <si>
    <t>Lengua y Literatura</t>
  </si>
  <si>
    <t>Física</t>
  </si>
  <si>
    <t>Ciencias Naturales</t>
  </si>
  <si>
    <t>Gualan Medina Jonathan Alexander</t>
  </si>
  <si>
    <t>Sarango Puchaicela Cristian Stalin</t>
  </si>
  <si>
    <t>Lozano Guayllas Fanny Lucia</t>
  </si>
  <si>
    <t>Minga Sarango Víctor Hugo</t>
  </si>
  <si>
    <t>Saca Saca Diego Martin</t>
  </si>
  <si>
    <t>Condolo Morocho Pedro Vicente</t>
  </si>
  <si>
    <t>Guayllas Sarango Pedro Ignacio</t>
  </si>
  <si>
    <t>Morocho Lozano Diego Orlando</t>
  </si>
  <si>
    <t>Parra Tene Sisa Ñusta</t>
  </si>
  <si>
    <t>Guaman Poma Nancy Lucia</t>
  </si>
  <si>
    <t>Macas Tene Diana Rocío</t>
  </si>
  <si>
    <t>Macas Tene Clara Aurora</t>
  </si>
  <si>
    <t>Salinas Guaman Valerio Cristian</t>
  </si>
  <si>
    <t>Tene Zhunaula Genesis Osmara</t>
  </si>
  <si>
    <t>Puchaicela Tene Curi Sisa</t>
  </si>
  <si>
    <t>Morocho Medina Magda Hortencia</t>
  </si>
  <si>
    <t>Saca Tene Maritza Silvana</t>
  </si>
  <si>
    <t>Tene Medina Rita Cecilia</t>
  </si>
  <si>
    <t>Saca Tene Geovanny Patricio</t>
  </si>
  <si>
    <t>Medina Quizhpe Rosa Guadalupe</t>
  </si>
  <si>
    <t>Mostar/Ocultar Celdas</t>
  </si>
  <si>
    <t>UNIDAD EDUCATIVA INTERCULTURAL BILINGÜE “MUSHUK RIMAK”</t>
  </si>
  <si>
    <t>San Lucas - Loja – Ecuador</t>
  </si>
  <si>
    <t>COLEGIO INTERCULTURAL BILINGÜE "DR. MIGUEL RIOFRÍO"</t>
  </si>
  <si>
    <t>Veces abierto:</t>
  </si>
  <si>
    <t>1ª apertura:</t>
  </si>
  <si>
    <t xml:space="preserve">ABIERTO EN NUMERO DE COMPUTADORAS </t>
  </si>
  <si>
    <t>VECES UTILIZADO LA PLANTILLA</t>
  </si>
  <si>
    <t>Tene Tene José Abel</t>
  </si>
  <si>
    <t>A</t>
  </si>
  <si>
    <t>B</t>
  </si>
  <si>
    <t>Alulima Benítez Luis Baltazar</t>
  </si>
  <si>
    <t>Andrade Chalán Segundo Francisco</t>
  </si>
  <si>
    <t>Andrade Chalán Vilma Teresa</t>
  </si>
  <si>
    <t>Cabrera Sanmartín Serafín de Jesús</t>
  </si>
  <si>
    <t>Curipoma Macías Mario</t>
  </si>
  <si>
    <t>González Sarango Macrina</t>
  </si>
  <si>
    <t>Granda Granda Moisés</t>
  </si>
  <si>
    <t>Gualán Minga Miguel Ángel</t>
  </si>
  <si>
    <t>Guamán Guamán Fernando Fabián</t>
  </si>
  <si>
    <t>Guamán Guamán Manuel Santos</t>
  </si>
  <si>
    <t>Guayllas Gualán Martha Emperatriz</t>
  </si>
  <si>
    <t>Guayllas Guayllas Julio Pedro</t>
  </si>
  <si>
    <t>Guayllas Medina Carlos Manuel</t>
  </si>
  <si>
    <t>Guayllas Medina Juan Manuel</t>
  </si>
  <si>
    <t>Hurtado Espinoza Lidia María</t>
  </si>
  <si>
    <t>León Oñate Dolores Guillermina</t>
  </si>
  <si>
    <t>Lozano Lozano Manuel Asunción</t>
  </si>
  <si>
    <t>Macas Gueledal José Antonio</t>
  </si>
  <si>
    <t>Macas Morocho María Balbina</t>
  </si>
  <si>
    <t>Maldonado Loaiza Iván Alberto</t>
  </si>
  <si>
    <t>Medina González Luis Antonio</t>
  </si>
  <si>
    <t>Medina Lozano Alicia</t>
  </si>
  <si>
    <t>Minga Guayllas Luís Emiliano</t>
  </si>
  <si>
    <t>Patiño Patiño Angel Orlando</t>
  </si>
  <si>
    <t>Saca Condolo Ana María</t>
  </si>
  <si>
    <t>Tene Sarango Mariana de Jesús</t>
  </si>
  <si>
    <t>Yanangomez Yaguachi Raquel Noemí</t>
  </si>
  <si>
    <t>Zhunaula Guayllas Rosa Senaida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</si>
  <si>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</si>
  <si>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</si>
  <si>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</si>
  <si>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</si>
  <si>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</si>
  <si>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</si>
  <si>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</si>
  <si>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</si>
  <si>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</si>
  <si>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</si>
  <si>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TOTAL</t>
  </si>
  <si>
    <t>REGISTRO DE CALIFICACIONES DEL PROCESO METODOLÓGICO POR FASES DE APRENDIZAJE</t>
  </si>
  <si>
    <t>C</t>
  </si>
  <si>
    <t>D</t>
  </si>
  <si>
    <t>E</t>
  </si>
  <si>
    <t>Biología</t>
  </si>
  <si>
    <t>Ciencias Sociales</t>
  </si>
  <si>
    <t>Computación</t>
  </si>
  <si>
    <t>Cultura Física</t>
  </si>
  <si>
    <t>Derechos Colectivos</t>
  </si>
  <si>
    <t>Dibujo Técnico</t>
  </si>
  <si>
    <t>Emprendimiento y Producción Local/Optativa</t>
  </si>
  <si>
    <t>Físico-Químico</t>
  </si>
  <si>
    <t>Historia y Ciencias Sociales</t>
  </si>
  <si>
    <t>Informática Aplicada a la Educación</t>
  </si>
  <si>
    <t>Inglés</t>
  </si>
  <si>
    <t>Investigación Científica</t>
  </si>
  <si>
    <t>Lengua y Literatura Kichwa</t>
  </si>
  <si>
    <t>Matemáticas</t>
  </si>
  <si>
    <t>Pensamiento Andino</t>
  </si>
  <si>
    <t>Química</t>
  </si>
  <si>
    <t>Preinicial</t>
  </si>
  <si>
    <t>Primer Año de Educación Básica</t>
  </si>
  <si>
    <t>Segundo Año de Educación Básica</t>
  </si>
  <si>
    <t>Tercer Año de Educación Básica</t>
  </si>
  <si>
    <t>Cuarto Año de Educación Básica</t>
  </si>
  <si>
    <t>Quinto Año de Educación Básica</t>
  </si>
  <si>
    <t>Sexto Año de Educación Básica</t>
  </si>
  <si>
    <t>Septimo Año de Educación Básica</t>
  </si>
  <si>
    <t>Octavo Año de Educación Básica A</t>
  </si>
  <si>
    <t>Octavo Año de Educación Básica B</t>
  </si>
  <si>
    <t>Octavo Año de Educación Básica Extensión</t>
  </si>
  <si>
    <t>Noveno Año de Educación Básica A</t>
  </si>
  <si>
    <t>Noveno Año de Educación Básica B</t>
  </si>
  <si>
    <t>Noveno Año de Educación Básica Extensión</t>
  </si>
  <si>
    <t>Décimo Año de Educación Básica A</t>
  </si>
  <si>
    <t>Décimo Año de Educación Básica B</t>
  </si>
  <si>
    <t>Décimo Año de Educación Básica Extensión</t>
  </si>
  <si>
    <t>Primer año de Bachillerato A</t>
  </si>
  <si>
    <t>Primer año de Bachillerato B</t>
  </si>
  <si>
    <t>Primer año de Bachillerato Extensión</t>
  </si>
  <si>
    <t>Segundo Año de Bachillerato A</t>
  </si>
  <si>
    <t>Segundo Año de Bachillerato B</t>
  </si>
  <si>
    <t>Segundo Año de Bachillerato Extensión</t>
  </si>
  <si>
    <t>Tercer Año de Bachillerato A</t>
  </si>
  <si>
    <t>Tercer Año de Bachillerato B</t>
  </si>
  <si>
    <t>Tercer Año de Bachillerato Extensión</t>
  </si>
  <si>
    <t>Nombre Asignatura</t>
  </si>
  <si>
    <t>Código Asignatura</t>
  </si>
  <si>
    <t>2012-2013</t>
  </si>
  <si>
    <t>Lista de Alumnos</t>
  </si>
  <si>
    <t>Anatomía</t>
  </si>
  <si>
    <t xml:space="preserve">Cango Gualán Manuel Efraín </t>
  </si>
  <si>
    <t>Andrade Andrade  Diana María</t>
  </si>
  <si>
    <t>Chalán  Saca Jorge Luis</t>
  </si>
  <si>
    <t>Contento Gualán Johana Alexandra</t>
  </si>
  <si>
    <t>Acosta Guanuche Mentor David</t>
  </si>
  <si>
    <t>Abarca Arias Katiuska Carolina</t>
  </si>
  <si>
    <t>Andrade Sozoranga Sara Ñusta</t>
  </si>
  <si>
    <t xml:space="preserve">Andrade Andrade Aida Alexandra </t>
  </si>
  <si>
    <t>Antropología Cultural</t>
  </si>
  <si>
    <t>Chalán Lozano Betty María</t>
  </si>
  <si>
    <t>Cango Gualán Ángel Geovanny</t>
  </si>
  <si>
    <t>Condolo Guaillas Kerli Janina</t>
  </si>
  <si>
    <t>González Lozano Johana Patricia</t>
  </si>
  <si>
    <t>Cango Guaillas Mariana de Jesús</t>
  </si>
  <si>
    <t xml:space="preserve">Cango Gualán Ana Lucia </t>
  </si>
  <si>
    <t>Arte Saraguro/Cultura Estética</t>
  </si>
  <si>
    <t>González  Chalán Ñusta Sara</t>
  </si>
  <si>
    <t xml:space="preserve">Cango Gualán Laura Patricia </t>
  </si>
  <si>
    <t>González Tene Maribel</t>
  </si>
  <si>
    <t xml:space="preserve">Guaillas Sarango Robin Eduardo </t>
  </si>
  <si>
    <t>Chalán Lozano Darwin Eduardo</t>
  </si>
  <si>
    <t>Chalán Guamán Johana Gabriela</t>
  </si>
  <si>
    <t>Andrade Lozano Nina Sisa</t>
  </si>
  <si>
    <t>González Lozano Jimmy Fernando</t>
  </si>
  <si>
    <t>Chalán Macas Miriam Patricia</t>
  </si>
  <si>
    <t>Duran Arias Kelvin Jonson</t>
  </si>
  <si>
    <t>Guaillas Andrade Luis Alfredo</t>
  </si>
  <si>
    <t>Gualán  Guamán Luz Narcisa</t>
  </si>
  <si>
    <t>Guaillas  Lozano  Ángel  Geovanny</t>
  </si>
  <si>
    <t>Condolo Sarango Edwin Fernando</t>
  </si>
  <si>
    <t>Guaillas Gualán Luz Carmen</t>
  </si>
  <si>
    <t>Guaillas Condolo Martha Patricia</t>
  </si>
  <si>
    <t>González Lozano María Liliana</t>
  </si>
  <si>
    <t>Gualán Macas Jenny  Nely</t>
  </si>
  <si>
    <t>Gualán Chalán Clara Aurelia</t>
  </si>
  <si>
    <t>Guaillas Quezada Luis Ricardo</t>
  </si>
  <si>
    <t>Gualán  Cartuche Jenny Patricia</t>
  </si>
  <si>
    <t>Cartuche Gualán Nancy Cecibel</t>
  </si>
  <si>
    <t xml:space="preserve">Gualán Gualán Rosa Inés </t>
  </si>
  <si>
    <t>Guaillas Condolo Nina Pakarina</t>
  </si>
  <si>
    <t>Gualán Gualán Nidia Paulina</t>
  </si>
  <si>
    <t>Guaillas Gualán Alex David</t>
  </si>
  <si>
    <t>Gualán Paqui Hugo Fernando</t>
  </si>
  <si>
    <t>Guamán Guaillas Fernando  Dakilema</t>
  </si>
  <si>
    <t>Gualán Chalán Henry Abelino</t>
  </si>
  <si>
    <t>Gualán  Macas Byron Andrés</t>
  </si>
  <si>
    <t>Gualán Lozano Emma Cecilia</t>
  </si>
  <si>
    <t>Gualán Saca Ana Lucia</t>
  </si>
  <si>
    <t>Guamán Saca Jaime Patricio</t>
  </si>
  <si>
    <t>Guaillas Lozano José Luis</t>
  </si>
  <si>
    <t>Gualán Saca Carmen Sisa</t>
  </si>
  <si>
    <t>Lozano Saca Manuel Agustín</t>
  </si>
  <si>
    <t>Gualán Guaillas Silvia Patricia</t>
  </si>
  <si>
    <t>Gualán Saca Edwin Patricio</t>
  </si>
  <si>
    <t>Gualán Saca Rosa Alba</t>
  </si>
  <si>
    <t xml:space="preserve">Guamán Puchaicela Kuri Yupanki </t>
  </si>
  <si>
    <t>Guamán Saca Wilson Andrés</t>
  </si>
  <si>
    <t>Gualán Gualan Cesar Patricio</t>
  </si>
  <si>
    <t>Guamán Chalán Darwin Michael</t>
  </si>
  <si>
    <t>Lozano Tene  Junior Fabricio</t>
  </si>
  <si>
    <t>Gualán Gualán Pacha Jumanti</t>
  </si>
  <si>
    <t>Guamán Japón Martha Cecibel</t>
  </si>
  <si>
    <t>Guamán Japón Juan Carlos</t>
  </si>
  <si>
    <t>Lozano Gualán  Silvia Mariluna</t>
  </si>
  <si>
    <t>León González Alex Vladimir</t>
  </si>
  <si>
    <t>Gualán Macas Manuel Andrés</t>
  </si>
  <si>
    <t xml:space="preserve">Guamán Gualán Edison Aníval </t>
  </si>
  <si>
    <t>Gualán Guamán Henry Rolando</t>
  </si>
  <si>
    <t xml:space="preserve">Guanuche Ortega Diana Alexandra </t>
  </si>
  <si>
    <t>Condolo Guaillas Johana Sulay</t>
  </si>
  <si>
    <t>Guamán Tene Wilsón Geovanny</t>
  </si>
  <si>
    <t>Lozano Minga Miriam Janet</t>
  </si>
  <si>
    <t>Lozano Aguilar Fanny Alexandra</t>
  </si>
  <si>
    <t>Gualán Morocho Jessica Johana</t>
  </si>
  <si>
    <t>Guamán Puchaicela José Luis</t>
  </si>
  <si>
    <t xml:space="preserve">Macas Medina Willian Patricio </t>
  </si>
  <si>
    <t>Guamán Macas Luz Ezperanza</t>
  </si>
  <si>
    <t>Guayllas Guaillas Diana María</t>
  </si>
  <si>
    <t>Lozano González Andrea Elizabeth</t>
  </si>
  <si>
    <t>Medina Chalán Edison Geovanny</t>
  </si>
  <si>
    <t>Emprendimiento Gestión y Desarrollo Local</t>
  </si>
  <si>
    <t>Lozano Sozoranga Milton Fermín</t>
  </si>
  <si>
    <t>Guayllas Guaillas Miriam Lucia</t>
  </si>
  <si>
    <t>Guayllas Macas Julio Cesar</t>
  </si>
  <si>
    <t xml:space="preserve">Guamán Saca Carmen Beatriz </t>
  </si>
  <si>
    <t>Lara Guaillas Luz Patricia</t>
  </si>
  <si>
    <t>Guaillas Quishpe Rosa Angélica</t>
  </si>
  <si>
    <t>Lozano Gualán Rut Andrea</t>
  </si>
  <si>
    <t>Minga Cartuche Byron Paúl</t>
  </si>
  <si>
    <t>Macas Lara Bryan Alexis</t>
  </si>
  <si>
    <t>Macas Lozano Martha Inés</t>
  </si>
  <si>
    <t>Macas Jarro Stalin Geovanny</t>
  </si>
  <si>
    <t>Medina Sarango José Javier</t>
  </si>
  <si>
    <t xml:space="preserve">Lozano Aguilar Franklin Eduardo </t>
  </si>
  <si>
    <t>León González Klever Edgar</t>
  </si>
  <si>
    <t>Gualán Gualán Magda Viviana</t>
  </si>
  <si>
    <t>Minga Medina Marcelino Salvador</t>
  </si>
  <si>
    <t>Macas Lara Lizbeth  Mariuxi</t>
  </si>
  <si>
    <t>Medina Lozano Tania Beatriz</t>
  </si>
  <si>
    <r>
      <t>Minga</t>
    </r>
    <r>
      <rPr>
        <sz val="12"/>
        <rFont val="Arial"/>
        <family val="2"/>
      </rPr>
      <t xml:space="preserve"> </t>
    </r>
    <r>
      <rPr>
        <sz val="10"/>
        <rFont val="Franklin Gothic Book"/>
        <family val="2"/>
      </rPr>
      <t>Lozano Rovin F.</t>
    </r>
  </si>
  <si>
    <t>Morocho Lozano Ana Lucia</t>
  </si>
  <si>
    <t>Macas Quizhpe Irene Patricia</t>
  </si>
  <si>
    <t>León Guaillas Claudia Leticia</t>
  </si>
  <si>
    <t xml:space="preserve">Minga Sarango María Carmen </t>
  </si>
  <si>
    <t>Morocho Lozano Manuel  de  Jesús</t>
  </si>
  <si>
    <t>Macas Tene  Johana Verónica</t>
  </si>
  <si>
    <t>Morocho Lozano Luis Fernando</t>
  </si>
  <si>
    <t>Puchaicela Guaillas Nina Pakari</t>
  </si>
  <si>
    <t>Ochoa Valencia Gina Romelia</t>
  </si>
  <si>
    <t>Medina Lozano  Luis Matias</t>
  </si>
  <si>
    <t>Lozano Cartuche Rosa Balvina</t>
  </si>
  <si>
    <t>Saca Sarango Ángel  Polivio</t>
  </si>
  <si>
    <t xml:space="preserve">Macas Tene Tania Karina </t>
  </si>
  <si>
    <t>Quizhpe Gualán Diana Rocío</t>
  </si>
  <si>
    <t>Puchaicela Poma Maite</t>
  </si>
  <si>
    <t>Saca Lozano Sisa Pakari</t>
  </si>
  <si>
    <t>Medina Sarango Fredy Alexander</t>
  </si>
  <si>
    <t xml:space="preserve">Lozano González Inti Pakuri </t>
  </si>
  <si>
    <t>Gualán Poma Inés Yolanda</t>
  </si>
  <si>
    <t>Sarango Macas Diana Beatriz</t>
  </si>
  <si>
    <t>Saca Guaillas Patricia Gabriela</t>
  </si>
  <si>
    <t>Saca Gualán Jefferson Benito</t>
  </si>
  <si>
    <t>Saca Gualán Nina Pakari</t>
  </si>
  <si>
    <t>Sarango Guaillas Jackeline Alexandra</t>
  </si>
  <si>
    <t>Morocho Lozano Jessica Johana</t>
  </si>
  <si>
    <t>Macas Lozano  Ximena del Rocío</t>
  </si>
  <si>
    <t>Sarango Gualán Emanuel Geovanny</t>
  </si>
  <si>
    <t>Silva Placencia Paúl Andrés</t>
  </si>
  <si>
    <t>Saca Gualán Sandra Beatriz</t>
  </si>
  <si>
    <t xml:space="preserve">Saca Paqui Marco Estuardo </t>
  </si>
  <si>
    <t>Saca Saca Genry Santiago</t>
  </si>
  <si>
    <t xml:space="preserve">Sozoranga Gualán Ángel Patricio </t>
  </si>
  <si>
    <t>Medina Gualán Mayra Liliana</t>
  </si>
  <si>
    <t>Gualán Seraquive Luis Fernando</t>
  </si>
  <si>
    <t>Tene Cango Sumak Sisa</t>
  </si>
  <si>
    <t>Saca Guayllas Julia Margarita</t>
  </si>
  <si>
    <t>Saca Puchaicela José Efraín</t>
  </si>
  <si>
    <t>Sarango Gualán Ana María</t>
  </si>
  <si>
    <t>Tene Cango Hugo Eduardo</t>
  </si>
  <si>
    <t>Puchaicela Guaillas Tamia Pakarina</t>
  </si>
  <si>
    <t>Medina Quezada Edison Jodan</t>
  </si>
  <si>
    <t xml:space="preserve">Tene Gualán Yawar Sisa </t>
  </si>
  <si>
    <t>Lab. De Física Química y Biología</t>
  </si>
  <si>
    <t>Saca Guayllas Martha Cecilia</t>
  </si>
  <si>
    <t>Sarango Gualán Luz María</t>
  </si>
  <si>
    <t>Sarango Puchaicela Aida Pakari</t>
  </si>
  <si>
    <t>Tene Gualán Nina Pakari</t>
  </si>
  <si>
    <t>Saca Guaillas Carmen Lucia</t>
  </si>
  <si>
    <t>Paqui Gualán Edwin Vinicio</t>
  </si>
  <si>
    <t>Guamán Lozano Gladis Germania</t>
  </si>
  <si>
    <t xml:space="preserve">Tene Tene  Dayci  Marilú </t>
  </si>
  <si>
    <t>Laboratorio de Química</t>
  </si>
  <si>
    <t>Sarango Morocho Cristian Fernando</t>
  </si>
  <si>
    <t>Tene González Edison Alexander</t>
  </si>
  <si>
    <t>Seraquive Gualán Wilsón Efraín</t>
  </si>
  <si>
    <t>Valencia Arteaga Milton Rivaldo</t>
  </si>
  <si>
    <t>Saca Saca Sara Cecilia</t>
  </si>
  <si>
    <t>Quizhpe Puchaicela Juana Elvira</t>
  </si>
  <si>
    <t>Villavicencio Sarmiento Nidia Janina</t>
  </si>
  <si>
    <t>Sozoranga Chalán Natali Maritza</t>
  </si>
  <si>
    <t>Valencia Castro Jhaleni María</t>
  </si>
  <si>
    <t>Sarango Gualán Edwin Patricio</t>
  </si>
  <si>
    <t>Saca Saca Lourdes Elizabeth</t>
  </si>
  <si>
    <t>Tene González José  Luis</t>
  </si>
  <si>
    <t>Zhunaula González Manuel  Roberto</t>
  </si>
  <si>
    <t>Sarango Gualán María Mercedes</t>
  </si>
  <si>
    <t>Valencia Artiaga Itati Yanzuli</t>
  </si>
  <si>
    <t>Guayllas Macas Ana Beatriz</t>
  </si>
  <si>
    <t>Zhunaula Morocho Abel  de Jesús</t>
  </si>
  <si>
    <t>Tene Poma Ruth Elizabeth.</t>
  </si>
  <si>
    <t>Lozano Medina Mayra Lucia</t>
  </si>
  <si>
    <t>Macas Macas Jonatan Alexis</t>
  </si>
  <si>
    <t>Macas Quizhpe Mónica Patricia</t>
  </si>
  <si>
    <t>Medina Gualán Manuel Antonio</t>
  </si>
  <si>
    <t>Medina Sarango Dilcia Verónica</t>
  </si>
  <si>
    <t>Morocho Lozano Delia Lucia</t>
  </si>
  <si>
    <t xml:space="preserve">Quizhpe Saca Jessica Fernanda </t>
  </si>
  <si>
    <t>Saca González Hugo Patricio</t>
  </si>
  <si>
    <t>Sarango Macas Claudia Verónica</t>
  </si>
  <si>
    <t>Suquilanda González José Miguel</t>
  </si>
  <si>
    <t xml:space="preserve">Macas Cartuche Wilson Rodrigo </t>
  </si>
  <si>
    <t>Morocho Andrade Maria Eulalia</t>
  </si>
  <si>
    <t>Morocho Quizhpe Oscar Geovanni</t>
  </si>
  <si>
    <t>Ramon Gualán Marco Geovanni</t>
  </si>
  <si>
    <t>Sarango Condolo Juan Daniel</t>
  </si>
  <si>
    <t>Tene Cango Nilda Janeth</t>
  </si>
  <si>
    <t>Tene Medina Luz Ines</t>
  </si>
  <si>
    <t>Tene Quizhpe Cristian Efrain</t>
  </si>
  <si>
    <t>Zhunaula Saca Marco Vinicio</t>
  </si>
  <si>
    <t>Morocho Medina Mirian Florentina</t>
  </si>
  <si>
    <t>Puchaicela Tene Ruth Marisol</t>
  </si>
  <si>
    <t>Saca Guaman Klever Baudilio</t>
  </si>
  <si>
    <t>Salinas Guaman Tamia Paola</t>
  </si>
  <si>
    <t>Tene Zhunaula Angel Samuel</t>
  </si>
  <si>
    <t>Lozano Guaillas Rosa Asunciona</t>
  </si>
  <si>
    <t>Lozano Guaman Luz Maria</t>
  </si>
  <si>
    <t>Morocho Gualan Jhonny  Stalin</t>
  </si>
  <si>
    <t>Morocho Lozano Angel Geovanni</t>
  </si>
  <si>
    <t>Quezada Guaillas Luis Ricardo</t>
  </si>
  <si>
    <t>Saca Saca Mirian Ortencia</t>
  </si>
  <si>
    <t>Sarango Gualan Ana Cecilia</t>
  </si>
  <si>
    <t>Vacacela Aguilar Delia Monica</t>
  </si>
  <si>
    <t xml:space="preserve">Guayllas Guayllas  Henry Andrés </t>
  </si>
  <si>
    <t>Macas Tene Richar Patricio</t>
  </si>
  <si>
    <t>Minga Lozano Edisón Rolando</t>
  </si>
  <si>
    <t>Guaillas Lozano Johana Patricia</t>
  </si>
  <si>
    <t>Gualan Lozano Angel Patricio</t>
  </si>
  <si>
    <t>Gualan Namcela Edwin Alexis</t>
  </si>
  <si>
    <t>Gualan Sarango Jhon Andrés</t>
  </si>
  <si>
    <t>Guamán Gualan Nancy Patricia</t>
  </si>
  <si>
    <t>Guaman Macas Rosa Maria</t>
  </si>
  <si>
    <t>Lozano Gualan Jimmy Stalin</t>
  </si>
  <si>
    <t>Medina Chalan Verónica Israela</t>
  </si>
  <si>
    <t>Medina Gualan Olga Beatriz</t>
  </si>
  <si>
    <t>Sarango Guaillas Robin Raimundo</t>
  </si>
  <si>
    <t>Seraquive Gualan Nancy Luzmila</t>
  </si>
  <si>
    <t>Lozano Guaman Maria Hilda</t>
  </si>
  <si>
    <t>Sarango Gualan Martha Ines</t>
  </si>
  <si>
    <t>Tene Cango Wilman Humberto</t>
  </si>
  <si>
    <t>Morocho Quishpe Bayron Patricio</t>
  </si>
  <si>
    <t>Saca Guaman Juan Diego</t>
  </si>
  <si>
    <t>Saca Saca Ñusta Pakari</t>
  </si>
  <si>
    <t>Salinas Guaman Elvis Michael</t>
  </si>
  <si>
    <t>Zhunaula Saca Lida Mercedes</t>
  </si>
  <si>
    <t>Lozano Guaman María Ines</t>
  </si>
  <si>
    <t>Medina Guaman Julio Emanuel</t>
  </si>
  <si>
    <t>Puchaicela Tene  Betty  Patricia</t>
  </si>
  <si>
    <t>Quizhpe Macas  Fanny  Beatriz</t>
  </si>
  <si>
    <t>Tene Zhunaula Sonia Veronica</t>
  </si>
  <si>
    <t>CURSO:</t>
  </si>
  <si>
    <t xml:space="preserve"> </t>
  </si>
  <si>
    <t>INGRESE SUS DATOS</t>
  </si>
  <si>
    <t xml:space="preserve">AÑO LECTIVO: </t>
  </si>
  <si>
    <t xml:space="preserve">ESPECIALIDAD: </t>
  </si>
  <si>
    <t>GENERAR ACTA</t>
  </si>
  <si>
    <t xml:space="preserve">ASIGNATURA: </t>
  </si>
  <si>
    <t>AYUDA DE USUARIO:  FORMATO WORD</t>
  </si>
  <si>
    <t>ACTA   FINAL DE CALIFICACIONES</t>
  </si>
  <si>
    <t>CERO</t>
  </si>
  <si>
    <t>CERO.CERO UNO</t>
  </si>
  <si>
    <t>CERO.CERO DOS</t>
  </si>
  <si>
    <t>CERO.CERO TRES</t>
  </si>
  <si>
    <t>CERO.CERO CUATRO</t>
  </si>
  <si>
    <t>CERO.CERO CINCO</t>
  </si>
  <si>
    <t>CERO.CERO SEIS</t>
  </si>
  <si>
    <t>CERO.CERO SIETE</t>
  </si>
  <si>
    <t>CERO.CERO OCHO</t>
  </si>
  <si>
    <t>CERO.CERO NUEVE</t>
  </si>
  <si>
    <t>CERO.DIEZ</t>
  </si>
  <si>
    <t>CERO.ONCE</t>
  </si>
  <si>
    <t>CERO.DOCE</t>
  </si>
  <si>
    <t>CERO.TRECE</t>
  </si>
  <si>
    <t>CERO.CATORCE</t>
  </si>
  <si>
    <t>CERO.QUINCE</t>
  </si>
  <si>
    <t>CERO.DIECISEIS</t>
  </si>
  <si>
    <t>CERO.DIECISIETE</t>
  </si>
  <si>
    <t>CERO.DIECIOCHO</t>
  </si>
  <si>
    <t>CERO.DIECINUEVE</t>
  </si>
  <si>
    <t>CERO.VEINTE</t>
  </si>
  <si>
    <t>CERO.VEINTEYUNO</t>
  </si>
  <si>
    <t>CERO.VEINTEYDOS</t>
  </si>
  <si>
    <t>CERO.VEINTEYTRES</t>
  </si>
  <si>
    <t>CERO.VEINTEYCUATRO</t>
  </si>
  <si>
    <t>CERO.VEINTEYCINCO</t>
  </si>
  <si>
    <t>CERO.VEINTEYSEIS</t>
  </si>
  <si>
    <t>CERO.VEINTEYSIETE</t>
  </si>
  <si>
    <t>CERO.VEINTEYOCHO</t>
  </si>
  <si>
    <t>CERO.VEINTEYNUEVE</t>
  </si>
  <si>
    <t>CERO.TREINTA</t>
  </si>
  <si>
    <t>CERO.TREINTAYUNO</t>
  </si>
  <si>
    <t>CERO.TREINTAYDOS</t>
  </si>
  <si>
    <t>CERO.TREINTAYTRES</t>
  </si>
  <si>
    <t>CERO.TREINTAYCUATRO</t>
  </si>
  <si>
    <t>CERO.TREINTAYCINCO</t>
  </si>
  <si>
    <t>CERO.TREINTAYSEIS</t>
  </si>
  <si>
    <t>CERO.TREINTAYSIETE</t>
  </si>
  <si>
    <t>CERO.TREINTAYOCHO</t>
  </si>
  <si>
    <t>CERO.TREINTAYNUEVE</t>
  </si>
  <si>
    <t>CERO.CUARENTA</t>
  </si>
  <si>
    <t>CERO.CUARENTAYUNO</t>
  </si>
  <si>
    <t>CERO.CUARENTAYDOS</t>
  </si>
  <si>
    <t>CERO.CUARENTAYTRES</t>
  </si>
  <si>
    <t>CERO.CUARENTAYCUATRO</t>
  </si>
  <si>
    <t>CERO.CUARENTAYCINCO</t>
  </si>
  <si>
    <t>CERO.CUARENTAYSEIS</t>
  </si>
  <si>
    <t>CERO.CUARENTAYSIETE</t>
  </si>
  <si>
    <t>CERO.CUARENTAYOCHO</t>
  </si>
  <si>
    <t>CERO.CUARENTAYNUEVE</t>
  </si>
  <si>
    <t>CERO.CINCUENTA</t>
  </si>
  <si>
    <t>CERO.CINCUENTAYUNO</t>
  </si>
  <si>
    <t>CERO.CINCUENTAYDOS</t>
  </si>
  <si>
    <t>CERO.CINCUENTAYTRES</t>
  </si>
  <si>
    <t>CERO.CINCUENTAYCUATRO</t>
  </si>
  <si>
    <t>CERO.CINCUENTAYCINCO</t>
  </si>
  <si>
    <t>CERO.CINCUENTAYSEIS</t>
  </si>
  <si>
    <t>CERO.CINCUENTAYSIETE</t>
  </si>
  <si>
    <t>CERO.CINCUENTAYOCHO</t>
  </si>
  <si>
    <t>CERO.CINCUENTAYNUEVE</t>
  </si>
  <si>
    <t>CERO.SESENTA</t>
  </si>
  <si>
    <t>CERO.SESENTAYUNO</t>
  </si>
  <si>
    <t>CERO.SESENTAYDOS</t>
  </si>
  <si>
    <t>CERO.SESENTAYTRES</t>
  </si>
  <si>
    <t>CERO.SESENTAYCUATRO</t>
  </si>
  <si>
    <t>CERO.SESENTAYCINCO</t>
  </si>
  <si>
    <t>CERO.SESENTAYSEIS</t>
  </si>
  <si>
    <t>CERO.SESENTAYSIETE</t>
  </si>
  <si>
    <t>CERO.SESENTAYOCHO</t>
  </si>
  <si>
    <t>CERO.SESENTAYNUEVE</t>
  </si>
  <si>
    <t>CERO.SETENTA</t>
  </si>
  <si>
    <t>CERO.SETENTAYUNO</t>
  </si>
  <si>
    <t>CERO.SETENTAYDOS</t>
  </si>
  <si>
    <t>CERO.SETENTAYTRES</t>
  </si>
  <si>
    <t>CERO.SETENTAYCUATRO</t>
  </si>
  <si>
    <t>CERO.SETENTAYCINCO</t>
  </si>
  <si>
    <t>CERO.SETENTAYSEIS</t>
  </si>
  <si>
    <t>CERO.SETENTAYSIETE</t>
  </si>
  <si>
    <t>CERO.SETENTAYOCHO</t>
  </si>
  <si>
    <t>CERO.SETENTAYNUEVE</t>
  </si>
  <si>
    <t>CERO.OCHENTA</t>
  </si>
  <si>
    <t>CERO.OCHENTAYUNO</t>
  </si>
  <si>
    <t>CERO.OCHENTAYDOS</t>
  </si>
  <si>
    <t>CERO.OCHENTAYTRES</t>
  </si>
  <si>
    <t>CERO.OCHENTAYCUATRO</t>
  </si>
  <si>
    <t>CERO.OCHENTAYCINCO</t>
  </si>
  <si>
    <t>CERO.OCHENTAYSEIS</t>
  </si>
  <si>
    <t>CERO.OCHENTAYSIETE</t>
  </si>
  <si>
    <t>CERO.OCHENTAYOCHO</t>
  </si>
  <si>
    <t>CERO.OCHENTAYNUEVE</t>
  </si>
  <si>
    <t>CERO.NOVENTA</t>
  </si>
  <si>
    <t>CERO.NOVENTAYUNO</t>
  </si>
  <si>
    <t>CERO.NOVENTAYDOS</t>
  </si>
  <si>
    <t>CERO.NOVENTAYTRES</t>
  </si>
  <si>
    <t>CERO.NOVENTAYCUATRO</t>
  </si>
  <si>
    <t>CERO.NOVENTAYCINCO</t>
  </si>
  <si>
    <t>CERO.NOVENTAYSEIS</t>
  </si>
  <si>
    <t>CERO.NOVENTAYSIETE</t>
  </si>
  <si>
    <t>CERO.NOVENTAYOCHO</t>
  </si>
  <si>
    <t>CERO.NOVENTAYNUEVE</t>
  </si>
  <si>
    <t>UNO</t>
  </si>
  <si>
    <t>UNO.CERO UNO</t>
  </si>
  <si>
    <t>UNO.CERO DOS</t>
  </si>
  <si>
    <t>UNO.CERO TRES</t>
  </si>
  <si>
    <t>UNO.CERO CUATRO</t>
  </si>
  <si>
    <t>UNO.CERO CINCO</t>
  </si>
  <si>
    <t>UNO.CERO SEIS</t>
  </si>
  <si>
    <t>UNO.CERO SIETE</t>
  </si>
  <si>
    <t>UNO.CERO OCHO</t>
  </si>
  <si>
    <t>UNO.CERO NUEVE</t>
  </si>
  <si>
    <t>UNO.DIEZ</t>
  </si>
  <si>
    <t>UNO.ONCE</t>
  </si>
  <si>
    <t>UNO.DOCE</t>
  </si>
  <si>
    <t>UNO.TRECE</t>
  </si>
  <si>
    <t>UNO.CATORCE</t>
  </si>
  <si>
    <t>UNO.QUINCE</t>
  </si>
  <si>
    <t>UNO.DIECISEIS</t>
  </si>
  <si>
    <t>UNO.DIECISIETE</t>
  </si>
  <si>
    <t>UNO.DIECIOCHO</t>
  </si>
  <si>
    <t>UNO.DIECINUEVE</t>
  </si>
  <si>
    <t>UNO.VEINTE</t>
  </si>
  <si>
    <t>UNO.VEINTEYUNO</t>
  </si>
  <si>
    <t>UNO.VEINTEYDOS</t>
  </si>
  <si>
    <t>UNO.VEINTEYTRES</t>
  </si>
  <si>
    <t>UNO.VEINTEYCUATRO</t>
  </si>
  <si>
    <t>UNO.VEINTEYCINCO</t>
  </si>
  <si>
    <t>UNO.VEINTEYSEIS</t>
  </si>
  <si>
    <t>UNO.VEINTEYSIETE</t>
  </si>
  <si>
    <t>UNO.VEINTEYOCHO</t>
  </si>
  <si>
    <t>UNO.VEINTEYNUEVE</t>
  </si>
  <si>
    <t>UNO.TREINTA</t>
  </si>
  <si>
    <t>UNO.TREINTAYUNO</t>
  </si>
  <si>
    <t>UNO.TREINTAYDOS</t>
  </si>
  <si>
    <t>UNO.TREINTAYTRES</t>
  </si>
  <si>
    <t>UNO.TREINTAYCUATRO</t>
  </si>
  <si>
    <t>UNO.TREINTAYCINCO</t>
  </si>
  <si>
    <t>UNO.TREINTAYSEIS</t>
  </si>
  <si>
    <t>UNO.TREINTAYSIETE</t>
  </si>
  <si>
    <t>UNO.TREINTAYOCHO</t>
  </si>
  <si>
    <t>UNO.TREINTAYNUEVE</t>
  </si>
  <si>
    <t>UNO.CUARENTA</t>
  </si>
  <si>
    <t>UNO.CUARENTAYUNO</t>
  </si>
  <si>
    <t>UNO.CUARENTAYDOS</t>
  </si>
  <si>
    <t>UNO.CUARENTAYTRES</t>
  </si>
  <si>
    <t>UNO.CUARENTAYCUATRO</t>
  </si>
  <si>
    <t>UNO.CUARENTAYCINCO</t>
  </si>
  <si>
    <t>UNO.CUARENTAYSEIS</t>
  </si>
  <si>
    <t>UNO.CUARENTAYSIETE</t>
  </si>
  <si>
    <t>UNO.CUARENTAYOCHO</t>
  </si>
  <si>
    <t>UNO.CUARENTAYNUEVE</t>
  </si>
  <si>
    <t>UNO.CINCUENTA</t>
  </si>
  <si>
    <t>UNO.CINCUENTAYUNO</t>
  </si>
  <si>
    <t>UNO.CINCUENTAYDOS</t>
  </si>
  <si>
    <t>UNO.CINCUENTAYTRES</t>
  </si>
  <si>
    <t>UNO.CINCUENTAYCUATRO</t>
  </si>
  <si>
    <t>UNO.CINCUENTAYCINCO</t>
  </si>
  <si>
    <t>UNO.CINCUENTAYSEIS</t>
  </si>
  <si>
    <t>UNO.CINCUENTAYSIETE</t>
  </si>
  <si>
    <t>UNO.CINCUENTAYOCHO</t>
  </si>
  <si>
    <t>UNO.CINCUENTAYNUEVE</t>
  </si>
  <si>
    <t>UNO.SESENTA</t>
  </si>
  <si>
    <t>UNO.SESENTAYUNO</t>
  </si>
  <si>
    <t>UNO.SESENTAYDOS</t>
  </si>
  <si>
    <t>UNO.SESENTAYTRES</t>
  </si>
  <si>
    <t>UNO.SESENTAYCUATRO</t>
  </si>
  <si>
    <t>UNO.SESENTAYCINCO</t>
  </si>
  <si>
    <t>UNO.SESENTAYSEIS</t>
  </si>
  <si>
    <t>UNO.SESENTAYSIETE</t>
  </si>
  <si>
    <t>UNO.SESENTAYOCHO</t>
  </si>
  <si>
    <t>UNO.SESENTAYNUEVE</t>
  </si>
  <si>
    <t>UNO.SETENTA</t>
  </si>
  <si>
    <t>UNO.SETENTAYUNO</t>
  </si>
  <si>
    <t>UNO.SETENTAYDOS</t>
  </si>
  <si>
    <t>UNO.SETENTAYTRES</t>
  </si>
  <si>
    <t>UNO.SETENTAYCUATRO</t>
  </si>
  <si>
    <t>UNO.SETENTAYCINCO</t>
  </si>
  <si>
    <t>UNO.SETENTAYSEIS</t>
  </si>
  <si>
    <t>UNO.SETENTAYSIETE</t>
  </si>
  <si>
    <t>UNO.SETENTAYOCHO</t>
  </si>
  <si>
    <t>UNO.SETENTAYNUEVE</t>
  </si>
  <si>
    <t>UNO.OCHENTA</t>
  </si>
  <si>
    <t>UNO.OCHENTAYUNO</t>
  </si>
  <si>
    <t>UNO.OCHENTAYDOS</t>
  </si>
  <si>
    <t>UNO.OCHENTAYTRES</t>
  </si>
  <si>
    <t>UNO.OCHENTAYCUATRO</t>
  </si>
  <si>
    <t>UNO.OCHENTAYCINCO</t>
  </si>
  <si>
    <t>UNO.OCHENTAYSEIS</t>
  </si>
  <si>
    <t>UNO.OCHENTAYSIETE</t>
  </si>
  <si>
    <t>UNO.OCHENTAYOCHO</t>
  </si>
  <si>
    <t>UNO.OCHENTAYNUEVE</t>
  </si>
  <si>
    <t>UNO.NOVENTA</t>
  </si>
  <si>
    <t>UNO.NOVENTAYUNO</t>
  </si>
  <si>
    <t>UNO.NOVENTAYDOS</t>
  </si>
  <si>
    <t>UNO.NOVENTAYTRES</t>
  </si>
  <si>
    <t>UNO.NOVENTAYCUATRO</t>
  </si>
  <si>
    <t>UNO.NOVENTAYCINCO</t>
  </si>
  <si>
    <t>UNO.NOVENTAYSEIS</t>
  </si>
  <si>
    <t>UNO.NOVENTAYSIETE</t>
  </si>
  <si>
    <t>UNO.NOVENTAYOCHO</t>
  </si>
  <si>
    <t>UNO.NOVENTAYNUEVE</t>
  </si>
  <si>
    <t>DOS</t>
  </si>
  <si>
    <t>DOS.CERO UNO</t>
  </si>
  <si>
    <t>DOS.CERO DOS</t>
  </si>
  <si>
    <t>DOS.CERO TRES</t>
  </si>
  <si>
    <t>DOS.CERO CUATRO</t>
  </si>
  <si>
    <t>DOS.CERO CINCO</t>
  </si>
  <si>
    <t>DOS.CERO SEIS</t>
  </si>
  <si>
    <t>DOS.CERO SIETE</t>
  </si>
  <si>
    <t>DOS.CERO OCHO</t>
  </si>
  <si>
    <t>DOS.CERO NUEVE</t>
  </si>
  <si>
    <t>DOS.DIEZ</t>
  </si>
  <si>
    <t>DOS.ONCE</t>
  </si>
  <si>
    <t>DOS.DOCE</t>
  </si>
  <si>
    <t>DOS.TRECE</t>
  </si>
  <si>
    <t>DOS.CATORCE</t>
  </si>
  <si>
    <t>DOS.QUINCE</t>
  </si>
  <si>
    <t>DOS.DIECISEIS</t>
  </si>
  <si>
    <t>DOS.DIECISIETE</t>
  </si>
  <si>
    <t>DOS.DIECIOCHO</t>
  </si>
  <si>
    <t>DOS.DIECINUEVE</t>
  </si>
  <si>
    <t>DOS.VEINTE</t>
  </si>
  <si>
    <t>DOS.VEINTEYUNO</t>
  </si>
  <si>
    <t>DOS.VEINTEYDOS</t>
  </si>
  <si>
    <t>DOS.VEINTEYTRES</t>
  </si>
  <si>
    <t>DOS.VEINTEYCUATRO</t>
  </si>
  <si>
    <t>DOS.VEINTEYCINCO</t>
  </si>
  <si>
    <t>DOS.VEINTEYSEIS</t>
  </si>
  <si>
    <t>DOS.VEINTEYSIETE</t>
  </si>
  <si>
    <t>DOS.VEINTEYOCHO</t>
  </si>
  <si>
    <t>DOS.VEINTEYNUEVE</t>
  </si>
  <si>
    <t>DOS.TREINTA</t>
  </si>
  <si>
    <t>DOS.TREINTAYUNO</t>
  </si>
  <si>
    <t>DOS.TREINTAYDOS</t>
  </si>
  <si>
    <t>DOS.TREINTAYTRES</t>
  </si>
  <si>
    <t>DOS.TREINTAYCUATRO</t>
  </si>
  <si>
    <t>DOS.TREINTAYCINCO</t>
  </si>
  <si>
    <t>DOS.TREINTAYSEIS</t>
  </si>
  <si>
    <t>DOS.TREINTAYSIETE</t>
  </si>
  <si>
    <t>DOS.TREINTAYOCHO</t>
  </si>
  <si>
    <t>DOS.TREINTAYNUEVE</t>
  </si>
  <si>
    <t>DOS.CUARENTA</t>
  </si>
  <si>
    <t>DOS.CUARENTAYUNO</t>
  </si>
  <si>
    <t>DOS.CUARENTAYDOS</t>
  </si>
  <si>
    <t>DOS.CUARENTAYTRES</t>
  </si>
  <si>
    <t>DOS.CUARENTAYCUATRO</t>
  </si>
  <si>
    <t>DOS.CUARENTAYCINCO</t>
  </si>
  <si>
    <t>DOS.CUARENTAYSEIS</t>
  </si>
  <si>
    <t>DOS.CUARENTAYSIETE</t>
  </si>
  <si>
    <t>DOS.CUARENTAYOCHO</t>
  </si>
  <si>
    <t>DOS.CUARENTAYNUEVE</t>
  </si>
  <si>
    <t>DOS.CINCUENTA</t>
  </si>
  <si>
    <t>DOS.CINCUENTAYUNO</t>
  </si>
  <si>
    <t>DOS.CINCUENTAYDOS</t>
  </si>
  <si>
    <t>DOS.CINCUENTAYTRES</t>
  </si>
  <si>
    <t>DOS.CINCUENTAYCUATRO</t>
  </si>
  <si>
    <t>DOS.CINCUENTAYCINCO</t>
  </si>
  <si>
    <t>DOS.CINCUENTAYSEIS</t>
  </si>
  <si>
    <t>DOS.CINCUENTAYSIETE</t>
  </si>
  <si>
    <t>DOS.CINCUENTAYOCHO</t>
  </si>
  <si>
    <t>DOS.CINCUENTAYNUEVE</t>
  </si>
  <si>
    <t>DOS.SESENTA</t>
  </si>
  <si>
    <t>DOS.SESENTAYUNO</t>
  </si>
  <si>
    <t>DOS.SESENTAYDOS</t>
  </si>
  <si>
    <t>DOS.SESENTAYTRES</t>
  </si>
  <si>
    <t>DOS.SESENTAYCUATRO</t>
  </si>
  <si>
    <t>DOS.SESENTAYCINCO</t>
  </si>
  <si>
    <t>DOS.SESENTAYSEIS</t>
  </si>
  <si>
    <t>DOS.SESENTAYSIETE</t>
  </si>
  <si>
    <t>DOS.SESENTAYOCHO</t>
  </si>
  <si>
    <t>DOS.SESENTAYNUEVE</t>
  </si>
  <si>
    <t>DOS.SETENTA</t>
  </si>
  <si>
    <t>DOS.SETENTAYUNO</t>
  </si>
  <si>
    <t>DOS.SETENTAYDOS</t>
  </si>
  <si>
    <t>DOS.SETENTAYTRES</t>
  </si>
  <si>
    <t>DOS.SETENTAYCUATRO</t>
  </si>
  <si>
    <t>DOS.SETENTAYCINCO</t>
  </si>
  <si>
    <t>DOS.SETENTAYSEIS</t>
  </si>
  <si>
    <t>DOS.SETENTAYSIETE</t>
  </si>
  <si>
    <t>DOS.SETENTAYOCHO</t>
  </si>
  <si>
    <t>DOS.SETENTAYNUEVE</t>
  </si>
  <si>
    <t>DOS.OCHENTA</t>
  </si>
  <si>
    <t>DOS.OCHENTAYUNO</t>
  </si>
  <si>
    <t>DOS.OCHENTAYDOS</t>
  </si>
  <si>
    <t>DOS.OCHENTAYTRES</t>
  </si>
  <si>
    <t>DOS.OCHENTAYCUATRO</t>
  </si>
  <si>
    <t>DOS.OCHENTAYCINCO</t>
  </si>
  <si>
    <t>DOS.OCHENTAYSEIS</t>
  </si>
  <si>
    <t>DOS.OCHENTAYSIETE</t>
  </si>
  <si>
    <t>DOS.OCHENTAYOCHO</t>
  </si>
  <si>
    <t>DOS.OCHENTAYNUEVE</t>
  </si>
  <si>
    <t>DOS.NOVENTA</t>
  </si>
  <si>
    <t>DOS.NOVENTAYUNO</t>
  </si>
  <si>
    <t>DOS.NOVENTAYDOS</t>
  </si>
  <si>
    <t>DOS.NOVENTAYTRES</t>
  </si>
  <si>
    <t>DOS.NOVENTAYCUATRO</t>
  </si>
  <si>
    <t>DOS.NOVENTAYCINCO</t>
  </si>
  <si>
    <t>DOS.NOVENTAYSEIS</t>
  </si>
  <si>
    <t>DOS.NOVENTAYSIETE</t>
  </si>
  <si>
    <t>DOS.NOVENTAYOCHO</t>
  </si>
  <si>
    <t>DOS.NOVENTAYNUEVE</t>
  </si>
  <si>
    <t>TRES</t>
  </si>
  <si>
    <t>TRES.CERO UNO</t>
  </si>
  <si>
    <t>TRES.CERO DOS</t>
  </si>
  <si>
    <t>TRES.CERO TRES</t>
  </si>
  <si>
    <t>TRES.CERO CUATRO</t>
  </si>
  <si>
    <t>TRES.CERO CINCO</t>
  </si>
  <si>
    <t>TRES.CERO SEIS</t>
  </si>
  <si>
    <t>TRES.CERO SIETE</t>
  </si>
  <si>
    <t>TRES.CERO OCHO</t>
  </si>
  <si>
    <t>TRES.CERO NUEVE</t>
  </si>
  <si>
    <t>TRES.DIEZ</t>
  </si>
  <si>
    <t>TRES.ONCE</t>
  </si>
  <si>
    <t>TRES.DOCE</t>
  </si>
  <si>
    <t>TRES.TRECE</t>
  </si>
  <si>
    <t>TRES.CATORCE</t>
  </si>
  <si>
    <t>TRES.QUINCE</t>
  </si>
  <si>
    <t>TRES.DIECISEIS</t>
  </si>
  <si>
    <t>TRES.DIECISIETE</t>
  </si>
  <si>
    <t>TRES.DIECIOCHO</t>
  </si>
  <si>
    <t>TRES.DIECINUEVE</t>
  </si>
  <si>
    <t>TRES.VEINTE</t>
  </si>
  <si>
    <t>TRES.VEINTEYUNO</t>
  </si>
  <si>
    <t>TRES.VEINTEYDOS</t>
  </si>
  <si>
    <t>TRES.VEINTEYTRES</t>
  </si>
  <si>
    <t>TRES.VEINTEYCUATRO</t>
  </si>
  <si>
    <t>TRES.VEINTEYCINCO</t>
  </si>
  <si>
    <t>TRES.VEINTEYSEIS</t>
  </si>
  <si>
    <t>TRES.VEINTEYSIETE</t>
  </si>
  <si>
    <t>TRES.VEINTEYOCHO</t>
  </si>
  <si>
    <t>TRES.VEINTEYNUEVE</t>
  </si>
  <si>
    <t>TRES.TREINTA</t>
  </si>
  <si>
    <t>TRES.TREINTAYUNO</t>
  </si>
  <si>
    <t>TRES.TREINTAYDOS</t>
  </si>
  <si>
    <t>TRES.TREINTAYTRES</t>
  </si>
  <si>
    <t>TRES.TREINTAYCUATRO</t>
  </si>
  <si>
    <t>TRES.TREINTAYCINCO</t>
  </si>
  <si>
    <t>TRES.TREINTAYSEIS</t>
  </si>
  <si>
    <t>TRES.TREINTAYSIETE</t>
  </si>
  <si>
    <t>TRES.TREINTAYOCHO</t>
  </si>
  <si>
    <t>TRES.TREINTAYNUEVE</t>
  </si>
  <si>
    <t>TRES.CUARENTA</t>
  </si>
  <si>
    <t>TRES.CUARENTAYUNO</t>
  </si>
  <si>
    <t>TRES.CUARENTAYDOS</t>
  </si>
  <si>
    <t>TRES.CUARENTAYTRES</t>
  </si>
  <si>
    <t>TRES.CUARENTAYCUATRO</t>
  </si>
  <si>
    <t>TRES.CUARENTAYCINCO</t>
  </si>
  <si>
    <t>TRES.CUARENTAYSEIS</t>
  </si>
  <si>
    <t>TRES.CUARENTAYSIETE</t>
  </si>
  <si>
    <t>TRES.CUARENTAYOCHO</t>
  </si>
  <si>
    <t>TRES.CUARENTAYNUEVE</t>
  </si>
  <si>
    <t>TRES.CINCUENTA</t>
  </si>
  <si>
    <t>TRES.CINCUENTAYUNO</t>
  </si>
  <si>
    <t>TRES.CINCUENTAYDOS</t>
  </si>
  <si>
    <t>TRES.CINCUENTAYTRES</t>
  </si>
  <si>
    <t>TRES.CINCUENTAYCUATRO</t>
  </si>
  <si>
    <t>TRES.CINCUENTAYCINCO</t>
  </si>
  <si>
    <t>TRES.CINCUENTAYSEIS</t>
  </si>
  <si>
    <t>TRES.CINCUENTAYSIETE</t>
  </si>
  <si>
    <t>TRES.CINCUENTAYOCHO</t>
  </si>
  <si>
    <t>TRES.CINCUENTAYNUEVE</t>
  </si>
  <si>
    <t>TRES.SESENTA</t>
  </si>
  <si>
    <t>TRES.SESENTAYUNO</t>
  </si>
  <si>
    <t>TRES.SESENTAYDOS</t>
  </si>
  <si>
    <t>TRES.SESENTAYTRES</t>
  </si>
  <si>
    <t>TRES.SESENTAYCUATRO</t>
  </si>
  <si>
    <t>TRES.SESENTAYCINCO</t>
  </si>
  <si>
    <t>TRES.SESENTAYSEIS</t>
  </si>
  <si>
    <t>TRES.SESENTAYSIETE</t>
  </si>
  <si>
    <t>TRES.SESENTAYOCHO</t>
  </si>
  <si>
    <t>TRES.SESENTAYNUEVE</t>
  </si>
  <si>
    <t>TRES.SETENTA</t>
  </si>
  <si>
    <t>TRES.SETENTAYUNO</t>
  </si>
  <si>
    <t>TRES.SETENTAYDOS</t>
  </si>
  <si>
    <t>TRES.SETENTAYTRES</t>
  </si>
  <si>
    <t>TRES.SETENTAYCUATRO</t>
  </si>
  <si>
    <t>TRES.SETENTAYCINCO</t>
  </si>
  <si>
    <t>TRES.SETENTAYSEIS</t>
  </si>
  <si>
    <t>TRES.SETENTAYSIETE</t>
  </si>
  <si>
    <t>TRES.SETENTAYOCHO</t>
  </si>
  <si>
    <t>TRES.SETENTAYNUEVE</t>
  </si>
  <si>
    <t>TRES.OCHENTA</t>
  </si>
  <si>
    <t>TRES.OCHENTAYUNO</t>
  </si>
  <si>
    <t>TRES.OCHENTAYDOS</t>
  </si>
  <si>
    <t>TRES.OCHENTAYTRES</t>
  </si>
  <si>
    <t>TRES.OCHENTAYCUATRO</t>
  </si>
  <si>
    <t>TRES.OCHENTAYCINCO</t>
  </si>
  <si>
    <t>TRES.OCHENTAYSEIS</t>
  </si>
  <si>
    <t>TRES.OCHENTAYSIETE</t>
  </si>
  <si>
    <t>TRES.OCHENTAYOCHO</t>
  </si>
  <si>
    <t>TRES.OCHENTAYNUEVE</t>
  </si>
  <si>
    <t>TRES.NOVENTA</t>
  </si>
  <si>
    <t>TRES.NOVENTAYUNO</t>
  </si>
  <si>
    <t>TRES.NOVENTAYDOS</t>
  </si>
  <si>
    <t>TRES.NOVENTAYTRES</t>
  </si>
  <si>
    <t>TRES.NOVENTAYCUATRO</t>
  </si>
  <si>
    <t>TRES.NOVENTAYCINCO</t>
  </si>
  <si>
    <t>TRES.NOVENTAYSEIS</t>
  </si>
  <si>
    <t>TRES.NOVENTAYSIETE</t>
  </si>
  <si>
    <t>TRES.NOVENTAYOCHO</t>
  </si>
  <si>
    <t>TRES.NOVENTAYNUEVE</t>
  </si>
  <si>
    <t>CUATRO</t>
  </si>
  <si>
    <t>CUATRO.CERO UNO</t>
  </si>
  <si>
    <t>CUATRO.CERO DOS</t>
  </si>
  <si>
    <t>CUATRO.CERO TRES</t>
  </si>
  <si>
    <t>CUATRO.CERO CUATRO</t>
  </si>
  <si>
    <t>CUATRO.CERO CINCO</t>
  </si>
  <si>
    <t>CUATRO.CERO SEIS</t>
  </si>
  <si>
    <t>CUATRO.CERO SIETE</t>
  </si>
  <si>
    <t>CUATRO.CERO OCHO</t>
  </si>
  <si>
    <t>CUATRO.CERO NUEVE</t>
  </si>
  <si>
    <t>CUATRO.DIEZ</t>
  </si>
  <si>
    <t>CUATRO.ONCE</t>
  </si>
  <si>
    <t>CUATRO.DOCE</t>
  </si>
  <si>
    <t>CUATRO.TRECE</t>
  </si>
  <si>
    <t>CUATRO.CATORCE</t>
  </si>
  <si>
    <t>CUATRO.QUINCE</t>
  </si>
  <si>
    <t>CUATRO.DIECISEIS</t>
  </si>
  <si>
    <t>CUATRO.DIECISIETE</t>
  </si>
  <si>
    <t>CUATRO.DIECIOCHO</t>
  </si>
  <si>
    <t>CUATRO.DIECINUEVE</t>
  </si>
  <si>
    <t>CUATRO.VEINTE</t>
  </si>
  <si>
    <t>CUATRO.VEINTEYUNO</t>
  </si>
  <si>
    <t>CUATRO.VEINTEYDOS</t>
  </si>
  <si>
    <t>CUATRO.VEINTEYTRES</t>
  </si>
  <si>
    <t>CUATRO.VEINTEYCUATRO</t>
  </si>
  <si>
    <t>CUATRO.VEINTEYCINCO</t>
  </si>
  <si>
    <t>CUATRO.VEINTEYSEIS</t>
  </si>
  <si>
    <t>CUATRO.VEINTEYSIETE</t>
  </si>
  <si>
    <t>CUATRO.VEINTEYOCHO</t>
  </si>
  <si>
    <t>CUATRO.VEINTEYNUEVE</t>
  </si>
  <si>
    <t>CUATRO.TREINTA</t>
  </si>
  <si>
    <t>CUATRO.TREINTAYUNO</t>
  </si>
  <si>
    <t>CUATRO.TREINTAYDOS</t>
  </si>
  <si>
    <t>CUATRO.TREINTAYTRES</t>
  </si>
  <si>
    <t>CUATRO.TREINTAYCUATRO</t>
  </si>
  <si>
    <t>CUATRO.TREINTAYCINCO</t>
  </si>
  <si>
    <t>CUATRO.TREINTAYSEIS</t>
  </si>
  <si>
    <t>CUATRO.TREINTAYSIETE</t>
  </si>
  <si>
    <t>CUATRO.TREINTAYOCHO</t>
  </si>
  <si>
    <t>CUATRO.TREINTAYNUEVE</t>
  </si>
  <si>
    <t>CUATRO.CUARENTA</t>
  </si>
  <si>
    <t>CUATRO.CUARENTAYUNO</t>
  </si>
  <si>
    <t>CUATRO.CUARENTAYDOS</t>
  </si>
  <si>
    <t>CUATRO.CUARENTAYTRES</t>
  </si>
  <si>
    <t>CUATRO.CUARENTAYCUATRO</t>
  </si>
  <si>
    <t>CUATRO.CUARENTAYCINCO</t>
  </si>
  <si>
    <t>CUATRO.CUARENTAYSEIS</t>
  </si>
  <si>
    <t>CUATRO.CUARENTAYSIETE</t>
  </si>
  <si>
    <t>CUATRO.CUARENTAYOCHO</t>
  </si>
  <si>
    <t>CUATRO.CUARENTAYNUEVE</t>
  </si>
  <si>
    <t>CUATRO.CINCUENTA</t>
  </si>
  <si>
    <t>CUATRO.CINCUENTAYUNO</t>
  </si>
  <si>
    <t>CUATRO.CINCUENTAYDOS</t>
  </si>
  <si>
    <t>CUATRO.CINCUENTAYTRES</t>
  </si>
  <si>
    <t>CUATRO.CINCUENTAYCUATRO</t>
  </si>
  <si>
    <t>CUATRO.CINCUENTAYCINCO</t>
  </si>
  <si>
    <t>CUATRO.CINCUENTAYSEIS</t>
  </si>
  <si>
    <t>CUATRO.CINCUENTAYSIETE</t>
  </si>
  <si>
    <t>CUATRO.CINCUENTAYOCHO</t>
  </si>
  <si>
    <t>CUATRO.CINCUENTAYNUEVE</t>
  </si>
  <si>
    <t>CUATRO.SESENTA</t>
  </si>
  <si>
    <t>CUATRO.SESENTAYUNO</t>
  </si>
  <si>
    <t>CUATRO.SESENTAYDOS</t>
  </si>
  <si>
    <t>CUATRO.SESENTAYTRES</t>
  </si>
  <si>
    <t>CUATRO.SESENTAYCUATRO</t>
  </si>
  <si>
    <t>CUATRO.SESENTAYCINCO</t>
  </si>
  <si>
    <t>CUATRO.SESENTAYSEIS</t>
  </si>
  <si>
    <t>CUATRO.SESENTAYSIETE</t>
  </si>
  <si>
    <t>CUATRO.SESENTAYOCHO</t>
  </si>
  <si>
    <t>CUATRO.SESENTAYNUEVE</t>
  </si>
  <si>
    <t>CUATRO.SETENTA</t>
  </si>
  <si>
    <t>CUATRO.SETENTAYUNO</t>
  </si>
  <si>
    <t>CUATRO.SETENTAYDOS</t>
  </si>
  <si>
    <t>CUATRO.SETENTAYTRES</t>
  </si>
  <si>
    <t>CUATRO.SETENTAYCUATRO</t>
  </si>
  <si>
    <t>CUATRO.SETENTAYCINCO</t>
  </si>
  <si>
    <t>CUATRO.SETENTAYSEIS</t>
  </si>
  <si>
    <t>CUATRO.SETENTAYSIETE</t>
  </si>
  <si>
    <t>CUATRO.SETENTAYOCHO</t>
  </si>
  <si>
    <t>CUATRO.SETENTAYNUEVE</t>
  </si>
  <si>
    <t>CUATRO.OCHENTA</t>
  </si>
  <si>
    <t>CUATRO.OCHENTAYUNO</t>
  </si>
  <si>
    <t>CUATRO.OCHENTAYDOS</t>
  </si>
  <si>
    <t>CUATRO.OCHENTAYTRES</t>
  </si>
  <si>
    <t>CUATRO.OCHENTAYCUATRO</t>
  </si>
  <si>
    <t>CUATRO.OCHENTAYCINCO</t>
  </si>
  <si>
    <t>CUATRO.OCHENTAYSEIS</t>
  </si>
  <si>
    <t>CUATRO.OCHENTAYSIETE</t>
  </si>
  <si>
    <t>CUATRO.OCHENTAYOCHO</t>
  </si>
  <si>
    <t>CUATRO.OCHENTAYNUEVE</t>
  </si>
  <si>
    <t>CUATRO.NOVENTA</t>
  </si>
  <si>
    <t>CUATRO.NOVENTAYUNO</t>
  </si>
  <si>
    <t>CUATRO.NOVENTAYDOS</t>
  </si>
  <si>
    <t>CUATRO.NOVENTAYTRES</t>
  </si>
  <si>
    <t>CUATRO.NOVENTAYCUATRO</t>
  </si>
  <si>
    <t>CUATRO.NOVENTAYCINCO</t>
  </si>
  <si>
    <t>CUATRO.NOVENTAYSEIS</t>
  </si>
  <si>
    <t>CUATRO.NOVENTAYSIETE</t>
  </si>
  <si>
    <t>CUATRO.NOVENTAYOCHO</t>
  </si>
  <si>
    <t>CUATRO.NOVENTAYNUEVE</t>
  </si>
  <si>
    <t>CINCO</t>
  </si>
  <si>
    <t>CINCO.CERO UNO</t>
  </si>
  <si>
    <t>CINCO.CERO DOS</t>
  </si>
  <si>
    <t>CINCO.CERO TRES</t>
  </si>
  <si>
    <t>CINCO.CERO CUATRO</t>
  </si>
  <si>
    <t>CINCO.CERO CINCO</t>
  </si>
  <si>
    <t>CINCO.CERO SEIS</t>
  </si>
  <si>
    <t>CINCO.CERO SIETE</t>
  </si>
  <si>
    <t>CINCO.CERO OCHO</t>
  </si>
  <si>
    <t>CINCO.CERO NUEVE</t>
  </si>
  <si>
    <t>CINCO.DIEZ</t>
  </si>
  <si>
    <t>CINCO.ONCE</t>
  </si>
  <si>
    <t>CINCO.DOCE</t>
  </si>
  <si>
    <t>CINCO.TRECE</t>
  </si>
  <si>
    <t>CINCO.CATORCE</t>
  </si>
  <si>
    <t>CINCO.QUINCE</t>
  </si>
  <si>
    <t>CINCO.DIECISEIS</t>
  </si>
  <si>
    <t>CINCO.DIECISIETE</t>
  </si>
  <si>
    <t>CINCO.DIECIOCHO</t>
  </si>
  <si>
    <t>CINCO.DIECINUEVE</t>
  </si>
  <si>
    <t>CINCO.VEINTE</t>
  </si>
  <si>
    <t>CINCO.VEINTEYUNO</t>
  </si>
  <si>
    <t>CINCO.VEINTEYDOS</t>
  </si>
  <si>
    <t>CINCO.VEINTEYTRES</t>
  </si>
  <si>
    <t>CINCO.VEINTEYCUATRO</t>
  </si>
  <si>
    <t>CINCO.VEINTEYCINCO</t>
  </si>
  <si>
    <t>CINCO.VEINTEYSEIS</t>
  </si>
  <si>
    <t>CINCO.VEINTEYSIETE</t>
  </si>
  <si>
    <t>CINCO.VEINTEYOCHO</t>
  </si>
  <si>
    <t>CINCO.VEINTEYNUEVE</t>
  </si>
  <si>
    <t>CINCO.TREINTA</t>
  </si>
  <si>
    <t>CINCO.TREINTAYUNO</t>
  </si>
  <si>
    <t>CINCO.TREINTAYDOS</t>
  </si>
  <si>
    <t>CINCO.TREINTAYTRES</t>
  </si>
  <si>
    <t>CINCO.TREINTAYCUATRO</t>
  </si>
  <si>
    <t>CINCO.TREINTAYCINCO</t>
  </si>
  <si>
    <t>CINCO.TREINTAYSEIS</t>
  </si>
  <si>
    <t>CINCO.TREINTAYSIETE</t>
  </si>
  <si>
    <t>CINCO.TREINTAYOCHO</t>
  </si>
  <si>
    <t>CINCO.TREINTAYNUEVE</t>
  </si>
  <si>
    <t>CINCO.CUARENTA</t>
  </si>
  <si>
    <t>CINCO.CUARENTAYUNO</t>
  </si>
  <si>
    <t>CINCO.CUARENTAYDOS</t>
  </si>
  <si>
    <t>CINCO.CUARENTAYTRES</t>
  </si>
  <si>
    <t>CINCO.CUARENTAYCUATRO</t>
  </si>
  <si>
    <t>CINCO.CUARENTAYCINCO</t>
  </si>
  <si>
    <t>CINCO.CUARENTAYSEIS</t>
  </si>
  <si>
    <t>CINCO.CUARENTAYSIETE</t>
  </si>
  <si>
    <t>CINCO.CUARENTAYOCHO</t>
  </si>
  <si>
    <t>CINCO.CUARENTAYNUEVE</t>
  </si>
  <si>
    <t>CINCO.CINCUENTA</t>
  </si>
  <si>
    <t>CINCO.CINCUENTAYUNO</t>
  </si>
  <si>
    <t>CINCO.CINCUENTAYDOS</t>
  </si>
  <si>
    <t>CINCO.CINCUENTAYTRES</t>
  </si>
  <si>
    <t>CINCO.CINCUENTAYCUATRO</t>
  </si>
  <si>
    <t>CINCO.CINCUENTAYCINCO</t>
  </si>
  <si>
    <t>CINCO.CINCUENTAYSEIS</t>
  </si>
  <si>
    <t>CINCO.CINCUENTAYSIETE</t>
  </si>
  <si>
    <t>CINCO.CINCUENTAYOCHO</t>
  </si>
  <si>
    <t>CINCO.CINCUENTAYNUEVE</t>
  </si>
  <si>
    <t>CINCO.SESENTA</t>
  </si>
  <si>
    <t>CINCO.SESENTAYUNO</t>
  </si>
  <si>
    <t>CINCO.SESENTAYDOS</t>
  </si>
  <si>
    <t>CINCO.SESENTAYTRES</t>
  </si>
  <si>
    <t>CINCO.SESENTAYCUATRO</t>
  </si>
  <si>
    <t>CINCO.SESENTAYCINCO</t>
  </si>
  <si>
    <t>CINCO.SESENTAYSEIS</t>
  </si>
  <si>
    <t>CINCO.SESENTAYSIETE</t>
  </si>
  <si>
    <t>CINCO.SESENTAYOCHO</t>
  </si>
  <si>
    <t>CINCO.SESENTAYNUEVE</t>
  </si>
  <si>
    <t>CINCO.SETENTA</t>
  </si>
  <si>
    <t>CINCO.SETENTAYUNO</t>
  </si>
  <si>
    <t>CINCO.SETENTAYDOS</t>
  </si>
  <si>
    <t>CINCO.SETENTAYTRES</t>
  </si>
  <si>
    <t>CINCO.SETENTAYCUATRO</t>
  </si>
  <si>
    <t>CINCO.SETENTAYCINCO</t>
  </si>
  <si>
    <t>CINCO.SETENTAYSEIS</t>
  </si>
  <si>
    <t>CINCO.SETENTAYSIETE</t>
  </si>
  <si>
    <t>CINCO.SETENTAYOCHO</t>
  </si>
  <si>
    <t>CINCO.SETENTAYNUEVE</t>
  </si>
  <si>
    <t>CINCO.OCHENTA</t>
  </si>
  <si>
    <t>CINCO.OCHENTAYUNO</t>
  </si>
  <si>
    <t>CINCO.OCHENTAYDOS</t>
  </si>
  <si>
    <t>CINCO.OCHENTAYTRES</t>
  </si>
  <si>
    <t>CINCO.OCHENTAYCUATRO</t>
  </si>
  <si>
    <t>CINCO.OCHENTAYCINCO</t>
  </si>
  <si>
    <t>CINCO.OCHENTAYSEIS</t>
  </si>
  <si>
    <t>CINCO.OCHENTAYSIETE</t>
  </si>
  <si>
    <t>CINCO.OCHENTAYOCHO</t>
  </si>
  <si>
    <t>CINCO.OCHENTAYNUEVE</t>
  </si>
  <si>
    <t>CINCO.NOVENTA</t>
  </si>
  <si>
    <t>CINCO.NOVENTAYUNO</t>
  </si>
  <si>
    <t>CINCO.NOVENTAYDOS</t>
  </si>
  <si>
    <t>CINCO.NOVENTAYTRES</t>
  </si>
  <si>
    <t>CINCO.NOVENTAYCUATRO</t>
  </si>
  <si>
    <t>CINCO.NOVENTAYCINCO</t>
  </si>
  <si>
    <t>CINCO.NOVENTAYSEIS</t>
  </si>
  <si>
    <t>CINCO.NOVENTAYSIETE</t>
  </si>
  <si>
    <t>CINCO.NOVENTAYOCHO</t>
  </si>
  <si>
    <t>CINCO.NOVENTAYNUEVE</t>
  </si>
  <si>
    <t>SEIS</t>
  </si>
  <si>
    <t>SEIS.CERO UNO</t>
  </si>
  <si>
    <t>SEIS.CERO DOS</t>
  </si>
  <si>
    <t>SEIS.CERO TRES</t>
  </si>
  <si>
    <t>SEIS.CERO CUATRO</t>
  </si>
  <si>
    <t>SEIS.CERO CINCO</t>
  </si>
  <si>
    <t>SEIS.CERO SEIS</t>
  </si>
  <si>
    <t>SEIS.CERO SIETE</t>
  </si>
  <si>
    <t>SEIS.CERO OCHO</t>
  </si>
  <si>
    <t>SEIS.CERO NUEVE</t>
  </si>
  <si>
    <t>SEIS.DIEZ</t>
  </si>
  <si>
    <t>SEIS.ONCE</t>
  </si>
  <si>
    <t>SEIS.DOCE</t>
  </si>
  <si>
    <t>SEIS.TRECE</t>
  </si>
  <si>
    <t>SEIS.CATORCE</t>
  </si>
  <si>
    <t>SEIS.QUINCE</t>
  </si>
  <si>
    <t>SEIS.DIECISEIS</t>
  </si>
  <si>
    <t>SEIS.DIECISIETE</t>
  </si>
  <si>
    <t>SEIS.DIECIOCHO</t>
  </si>
  <si>
    <t>SEIS.DIECINUEVE</t>
  </si>
  <si>
    <t>SEIS.VEINTE</t>
  </si>
  <si>
    <t>SEIS.VEINTEYUNO</t>
  </si>
  <si>
    <t>SEIS.VEINTEYDOS</t>
  </si>
  <si>
    <t>SEIS.VEINTEYTRES</t>
  </si>
  <si>
    <t>SEIS.VEINTEYCUATRO</t>
  </si>
  <si>
    <t>SEIS.VEINTEYCINCO</t>
  </si>
  <si>
    <t>SEIS.VEINTEYSEIS</t>
  </si>
  <si>
    <t>SEIS.VEINTEYSIETE</t>
  </si>
  <si>
    <t>SEIS.VEINTEYOCHO</t>
  </si>
  <si>
    <t>SEIS.VEINTEYNUEVE</t>
  </si>
  <si>
    <t>SEIS.TREINTA</t>
  </si>
  <si>
    <t>SEIS.TREINTAYUNO</t>
  </si>
  <si>
    <t>SEIS.TREINTAYDOS</t>
  </si>
  <si>
    <t>SEIS.TREINTAYTRES</t>
  </si>
  <si>
    <t>SEIS.TREINTAYCUATRO</t>
  </si>
  <si>
    <t>SEIS.TREINTAYCINCO</t>
  </si>
  <si>
    <t>SEIS.TREINTAYSEIS</t>
  </si>
  <si>
    <t>SEIS.TREINTAYSIETE</t>
  </si>
  <si>
    <t>SEIS.TREINTAYOCHO</t>
  </si>
  <si>
    <t>SEIS.TREINTAYNUEVE</t>
  </si>
  <si>
    <t>SEIS.CUARENTA</t>
  </si>
  <si>
    <t>SEIS.CUARENTAYUNO</t>
  </si>
  <si>
    <t>SEIS.CUARENTAYDOS</t>
  </si>
  <si>
    <t>SEIS.CUARENTAYTRES</t>
  </si>
  <si>
    <t>SEIS.CUARENTAYCUATRO</t>
  </si>
  <si>
    <t>SEIS.CUARENTAYCINCO</t>
  </si>
  <si>
    <t>SEIS.CUARENTAYSEIS</t>
  </si>
  <si>
    <t>SEIS.CUARENTAYSIETE</t>
  </si>
  <si>
    <t>SEIS.CUARENTAYOCHO</t>
  </si>
  <si>
    <t>SEIS.CUARENTAYNUEVE</t>
  </si>
  <si>
    <t>SEIS.CINCUENTA</t>
  </si>
  <si>
    <t>SEIS.CINCUENTAYUNO</t>
  </si>
  <si>
    <t>SEIS.CINCUENTAYDOS</t>
  </si>
  <si>
    <t>SEIS.CINCUENTAYTRES</t>
  </si>
  <si>
    <t>SEIS.CINCUENTAYCUATRO</t>
  </si>
  <si>
    <t>SEIS.CINCUENTAYCINCO</t>
  </si>
  <si>
    <t>SEIS.CINCUENTAYSEIS</t>
  </si>
  <si>
    <t>SEIS.CINCUENTAYSIETE</t>
  </si>
  <si>
    <t>SEIS.CINCUENTAYOCHO</t>
  </si>
  <si>
    <t>SEIS.CINCUENTAYNUEVE</t>
  </si>
  <si>
    <t>SEIS.SESENTA</t>
  </si>
  <si>
    <t>SEIS.SESENTAYUNO</t>
  </si>
  <si>
    <t>SEIS.SESENTAYDOS</t>
  </si>
  <si>
    <t>SEIS.SESENTAYTRES</t>
  </si>
  <si>
    <t>SEIS.SESENTAYCUATRO</t>
  </si>
  <si>
    <t>SEIS.SESENTAYCINCO</t>
  </si>
  <si>
    <t>SEIS.SESENTAYSEIS</t>
  </si>
  <si>
    <t>SEIS.SESENTAYSIETE</t>
  </si>
  <si>
    <t>SEIS.SESENTAYOCHO</t>
  </si>
  <si>
    <t>SEIS.SESENTAYNUEVE</t>
  </si>
  <si>
    <t>SEIS.SETENTA</t>
  </si>
  <si>
    <t>SEIS.SETENTAYUNO</t>
  </si>
  <si>
    <t>SEIS.SETENTAYDOS</t>
  </si>
  <si>
    <t>SEIS.SETENTAYTRES</t>
  </si>
  <si>
    <t>SEIS.SETENTAYCUATRO</t>
  </si>
  <si>
    <t>SEIS.SETENTAYCINCO</t>
  </si>
  <si>
    <t>SEIS.SETENTAYSEIS</t>
  </si>
  <si>
    <t>SEIS.SETENTAYSIETE</t>
  </si>
  <si>
    <t>SEIS.SETENTAYOCHO</t>
  </si>
  <si>
    <t>SEIS.SETENTAYNUEVE</t>
  </si>
  <si>
    <t>SEIS.OCHENTA</t>
  </si>
  <si>
    <t>SEIS.OCHENTAYUNO</t>
  </si>
  <si>
    <t>SEIS.OCHENTAYDOS</t>
  </si>
  <si>
    <t>SEIS.OCHENTAYTRES</t>
  </si>
  <si>
    <t>SEIS.OCHENTAYCUATRO</t>
  </si>
  <si>
    <t>SEIS.OCHENTAYCINCO</t>
  </si>
  <si>
    <t>SEIS.OCHENTAYSEIS</t>
  </si>
  <si>
    <t>SEIS.OCHENTAYSIETE</t>
  </si>
  <si>
    <t>SEIS.OCHENTAYOCHO</t>
  </si>
  <si>
    <t>SEIS.OCHENTAYNUEVE</t>
  </si>
  <si>
    <t>SEIS.NOVENTA</t>
  </si>
  <si>
    <t>SEIS.NOVENTAYUNO</t>
  </si>
  <si>
    <t>SEIS.NOVENTAYDOS</t>
  </si>
  <si>
    <t>SEIS.NOVENTAYTRES</t>
  </si>
  <si>
    <t>SEIS.NOVENTAYCUATRO</t>
  </si>
  <si>
    <t>SEIS.NOVENTAYCINCO</t>
  </si>
  <si>
    <t>SEIS.NOVENTAYSEIS</t>
  </si>
  <si>
    <t>SEIS.NOVENTAYSIETE</t>
  </si>
  <si>
    <t>SEIS.NOVENTAYOCHO</t>
  </si>
  <si>
    <t>SEIS.NOVENTAYNUEVE</t>
  </si>
  <si>
    <t>SIETE</t>
  </si>
  <si>
    <t>SIETE.CERO UNO</t>
  </si>
  <si>
    <t>SIETE.CERO DOS</t>
  </si>
  <si>
    <t>SIETE.CERO TRES</t>
  </si>
  <si>
    <t>SIETE.CEROCUATRO</t>
  </si>
  <si>
    <t>SIETE.CERO CINCO</t>
  </si>
  <si>
    <t>SIETE.CERO SEIS</t>
  </si>
  <si>
    <t>SIETE.CERO SIETE</t>
  </si>
  <si>
    <t>SIETE.CERO OCHO</t>
  </si>
  <si>
    <t>SIETE.CERO NUEVE</t>
  </si>
  <si>
    <t>SIETE.DIEZ</t>
  </si>
  <si>
    <t>SIETE.ONCE</t>
  </si>
  <si>
    <t>SIETE.DOCE</t>
  </si>
  <si>
    <t>SIETE.TRECE</t>
  </si>
  <si>
    <t>SIETE.CATORCE</t>
  </si>
  <si>
    <t>SIETE.QUINCE</t>
  </si>
  <si>
    <t>SIETE.DIECISEIS</t>
  </si>
  <si>
    <t>SIETE.DIECISIETE</t>
  </si>
  <si>
    <t>SIETE.DIECIOCHO</t>
  </si>
  <si>
    <t>SIETE.DIECINUEVE</t>
  </si>
  <si>
    <t>SIETE.VEINTE</t>
  </si>
  <si>
    <t>SIETE.VEINTEYUNO</t>
  </si>
  <si>
    <t>SIETE.VEINTEYDOS</t>
  </si>
  <si>
    <t>SIETE.VEINTEYTRES</t>
  </si>
  <si>
    <t>SIETE.VEINTEYCUATRO</t>
  </si>
  <si>
    <t>SIETE.VEINTEYCINCO</t>
  </si>
  <si>
    <t>SIETE.VEINTEYSEIS</t>
  </si>
  <si>
    <t>SIETE.VEINTEYSIETE</t>
  </si>
  <si>
    <t>SIETE.VEINTEYOCHO</t>
  </si>
  <si>
    <t>SIETE.VEINTEYNUEVE</t>
  </si>
  <si>
    <t>SIETE.TREINTA</t>
  </si>
  <si>
    <t>SIETE.TREINTAYUNO</t>
  </si>
  <si>
    <t>SIETE.TREINTAYDOS</t>
  </si>
  <si>
    <t>SIETE.TREINTAYTRES</t>
  </si>
  <si>
    <t>SIETE.TREINTAYCUATRO</t>
  </si>
  <si>
    <t>SIETE.TREINTAYCINCO</t>
  </si>
  <si>
    <t>SIETE.TREINTAYSEIS</t>
  </si>
  <si>
    <t>SIETE.TREINTAYSIETE</t>
  </si>
  <si>
    <t>SIETE.TREINTAYOCHO</t>
  </si>
  <si>
    <t>SIETE.TREINTAYNUEVE</t>
  </si>
  <si>
    <t>SIETE.CUARENTA</t>
  </si>
  <si>
    <t>SIETE.CUARENTAYUNO</t>
  </si>
  <si>
    <t>SIETE.CUARENTAYDOS</t>
  </si>
  <si>
    <t>SIETE.CUARENTAYTRES</t>
  </si>
  <si>
    <t>SIETE.CUARENTAYCUATRO</t>
  </si>
  <si>
    <t>SIETE.CUARENTAYCINCO</t>
  </si>
  <si>
    <t>SIETE.CUARENTAYSEIS</t>
  </si>
  <si>
    <t>SIETE.CUARENTAYSIETE</t>
  </si>
  <si>
    <t>SIETE.CUARENTAYOCHO</t>
  </si>
  <si>
    <t>SIETE.CUARENTAYNUEVE</t>
  </si>
  <si>
    <t>SIETE.CINCUENTA</t>
  </si>
  <si>
    <t>SIETE.CINCUENTAYUNO</t>
  </si>
  <si>
    <t>SIETE.CINCUENTAYDOS</t>
  </si>
  <si>
    <t>SIETE.CINCUENTAYTRES</t>
  </si>
  <si>
    <t>SIETE.CINCUENTAYCUATRO</t>
  </si>
  <si>
    <t>SIETE.CINCUENTAYCINCO</t>
  </si>
  <si>
    <t>SIETE.CINCUENTAYSEIS</t>
  </si>
  <si>
    <t>SIETE.CINCUENTAYSIETE</t>
  </si>
  <si>
    <t>SIETE.CINCUENTAYOCHO</t>
  </si>
  <si>
    <t>SIETE.CINCUENTAYNUEVE</t>
  </si>
  <si>
    <t>SIETE.SESENTA</t>
  </si>
  <si>
    <t>SIETE.SESENTAYUNO</t>
  </si>
  <si>
    <t>SIETE.SESENTAYDOS</t>
  </si>
  <si>
    <t>SIETE.SESENTAYTRES</t>
  </si>
  <si>
    <t>SIETE.SESENTAYCUATRO</t>
  </si>
  <si>
    <t>SIETE.SESENTAYCINCO</t>
  </si>
  <si>
    <t>SIETE.SESENTAYSEIS</t>
  </si>
  <si>
    <t>SIETE.SESENTAYSIETE</t>
  </si>
  <si>
    <t>SIETE.SESENTAYOCHO</t>
  </si>
  <si>
    <t>SIETE.SESENTAYNUEVE</t>
  </si>
  <si>
    <t>SIETE.SETENTA</t>
  </si>
  <si>
    <t>SIETE.SETENTAYUNO</t>
  </si>
  <si>
    <t>SIETE.SETENTAYDOS</t>
  </si>
  <si>
    <t>SIETE.SETENTAYTRES</t>
  </si>
  <si>
    <t>SIETE.SETENTAYCUATRO</t>
  </si>
  <si>
    <t>SIETE.SETENTAYCINCO</t>
  </si>
  <si>
    <t>SIETE.SETENTAYSEIS</t>
  </si>
  <si>
    <t>SIETE.SETENTAYSIETE</t>
  </si>
  <si>
    <t>SIETE.SETENTAYOCHO</t>
  </si>
  <si>
    <t>SIETE.SETENTAYNUEVE</t>
  </si>
  <si>
    <t>SIETE.OCHENTA</t>
  </si>
  <si>
    <t>SIETE.OCHENTAYUNO</t>
  </si>
  <si>
    <t>SIETE.OCHENTAYDOS</t>
  </si>
  <si>
    <t>SIETE.OCHENTAYTRES</t>
  </si>
  <si>
    <t>SIETE.OCHENTAYCUATRO</t>
  </si>
  <si>
    <t>SIETE.OCHENTAYCINCO</t>
  </si>
  <si>
    <t>SIETE.OCHENTAYSEIS</t>
  </si>
  <si>
    <t>SIETE.OCHENTAYSIETE</t>
  </si>
  <si>
    <t>SIETE.OCHENTAYOCHO</t>
  </si>
  <si>
    <t>SIETE.OCHENTAYNUEVE</t>
  </si>
  <si>
    <t>SIETE.NOVENTA</t>
  </si>
  <si>
    <t>SIETE.NOVENTAYUNO</t>
  </si>
  <si>
    <t>SIETE.NOVENTAYDOS</t>
  </si>
  <si>
    <t>SIETE.NOVENTAYTRES</t>
  </si>
  <si>
    <t>SIETE.NOVENTAYCUATRO</t>
  </si>
  <si>
    <t>SIETE.NOVENTAYCINCO</t>
  </si>
  <si>
    <t>SIETE.NOVENTAYSEIS</t>
  </si>
  <si>
    <t>SIETE.NOVENTAYSIETE</t>
  </si>
  <si>
    <t>SIETE.NOVENTAYOCHO</t>
  </si>
  <si>
    <t>SIETE.NOVENTAYNUEVE</t>
  </si>
  <si>
    <t>OCHO</t>
  </si>
  <si>
    <t>OCHO.CERO UNO</t>
  </si>
  <si>
    <t>OCHO.CERO DOS</t>
  </si>
  <si>
    <t>OCHO.CERO TRES</t>
  </si>
  <si>
    <t>OCHO.CERO CUATRO</t>
  </si>
  <si>
    <t>OCHO.CERO CINCO</t>
  </si>
  <si>
    <t>OCHO.CERO SEIS</t>
  </si>
  <si>
    <t>OCHO.CERO SIETE</t>
  </si>
  <si>
    <t>OCHO.CERO OCHO</t>
  </si>
  <si>
    <t>OCHO.CERO NUEVE</t>
  </si>
  <si>
    <t>OCHO.DIEZ</t>
  </si>
  <si>
    <t>OCHO.ONCE</t>
  </si>
  <si>
    <t>OCHO.DOCE</t>
  </si>
  <si>
    <t>OCHO.TRECE</t>
  </si>
  <si>
    <t>OCHO.CATORCE</t>
  </si>
  <si>
    <t>OCHO.QUINCE</t>
  </si>
  <si>
    <t>OCHO.DIECISEIS</t>
  </si>
  <si>
    <t>OCHO.DIECISIETE</t>
  </si>
  <si>
    <t>OCHO.DIECIOCHO</t>
  </si>
  <si>
    <t>OCHO.DIECINUEVE</t>
  </si>
  <si>
    <t>OCHO.VEINTE</t>
  </si>
  <si>
    <t>OCHO.VEINTEYUNO</t>
  </si>
  <si>
    <t>OCHO.VEINTEYDOS</t>
  </si>
  <si>
    <t>OCHO.VEINTEYTRES</t>
  </si>
  <si>
    <t>OCHO.VEINTEYCUATRO</t>
  </si>
  <si>
    <t>OCHO.VEINTEYCINCO</t>
  </si>
  <si>
    <t>OCHO.VEINTEYSEIS</t>
  </si>
  <si>
    <t>OCHO.VEINTEYSIETE</t>
  </si>
  <si>
    <t>OCHO.VEINTEYOCHO</t>
  </si>
  <si>
    <t>OCHO.VEINTEYNUEVE</t>
  </si>
  <si>
    <t>OCHO.TREINTA</t>
  </si>
  <si>
    <t>OCHO.TREINTAYUNO</t>
  </si>
  <si>
    <t>OCHO.TREINTAYDOS</t>
  </si>
  <si>
    <t>OCHO.TREINTAYTRES</t>
  </si>
  <si>
    <t>OCHO.TREINTAYCUATRO</t>
  </si>
  <si>
    <t>OCHO.TREINTAYCINCO</t>
  </si>
  <si>
    <t>OCHO.TREINTAYSEIS</t>
  </si>
  <si>
    <t>OCHO.TREINTAYSIETE</t>
  </si>
  <si>
    <t>OCHO.TREINTAYOCHO</t>
  </si>
  <si>
    <t>OCHO.TREINTAYNUEVE</t>
  </si>
  <si>
    <t>OCHO.CUARENTA</t>
  </si>
  <si>
    <t>OCHO.CUARENTAYUNO</t>
  </si>
  <si>
    <t>OCHO.CUARENTAYDOS</t>
  </si>
  <si>
    <t>OCHO.CUARENTAYTRES</t>
  </si>
  <si>
    <t>OCHO.CUARENTAYCUATRO</t>
  </si>
  <si>
    <t>OCHO.CUARENTAYCINCO</t>
  </si>
  <si>
    <t>OCHO.CUARENTAYSEIS</t>
  </si>
  <si>
    <t>OCHO.CUARENTAYSIETE</t>
  </si>
  <si>
    <t>OCHO.CUARENTAYOCHO</t>
  </si>
  <si>
    <t>OCHO.CUARENTAYNUEVE</t>
  </si>
  <si>
    <t>OCHO.CINCUENTA</t>
  </si>
  <si>
    <t>OCHO.CINCUENTAYUNO</t>
  </si>
  <si>
    <t>OCHO.CINCUENTAYDOS</t>
  </si>
  <si>
    <t>OCHO.CINCUENTAYTRES</t>
  </si>
  <si>
    <t>OCHO.CINCUENTAYCUATRO</t>
  </si>
  <si>
    <t>OCHO.CINCUENTAYCINCO</t>
  </si>
  <si>
    <t>OCHO.CINCUENTAYSEIS</t>
  </si>
  <si>
    <t>OCHO.CINCUENTAYSIETE</t>
  </si>
  <si>
    <t>OCHO.CINCUENTAYOCHO</t>
  </si>
  <si>
    <t>OCHO.CINCUENTAYNUEVE</t>
  </si>
  <si>
    <t>OCHO.SESENTA</t>
  </si>
  <si>
    <t>OCHO.SESENTAYUNO</t>
  </si>
  <si>
    <t>OCHO.SESENTAYDOS</t>
  </si>
  <si>
    <t>OCHO.SESENTAYTRES</t>
  </si>
  <si>
    <t>OCHO.SESENTAYCUATRO</t>
  </si>
  <si>
    <t>OCHO.SESENTAYCINCO</t>
  </si>
  <si>
    <t>OCHO.SESENTAYSEIS</t>
  </si>
  <si>
    <t>OCHO.SESENTAYSIETE</t>
  </si>
  <si>
    <t>OCHO.SESENTAYOCHO</t>
  </si>
  <si>
    <t>OCHO.SESENTAYNUEVE</t>
  </si>
  <si>
    <t>OCHO.SETENTA</t>
  </si>
  <si>
    <t>OCHO.SETENTAYUNO</t>
  </si>
  <si>
    <t>OCHO.SETENTAYDOS</t>
  </si>
  <si>
    <t>OCHO.SETENTAYTRES</t>
  </si>
  <si>
    <t>OCHO.SETENTAYCUATRO</t>
  </si>
  <si>
    <t>OCHO.SETENTAYCINCO</t>
  </si>
  <si>
    <t>OCHO.SETENTAYSEIS</t>
  </si>
  <si>
    <t>OCHO.SETENTAYSIETE</t>
  </si>
  <si>
    <t>OCHO.SETENTAYOCHO</t>
  </si>
  <si>
    <t>OCHO.SETENTAYNUEVE</t>
  </si>
  <si>
    <t>OCHO.OCHENTA</t>
  </si>
  <si>
    <t>OCHO.OCHENTAYUNO</t>
  </si>
  <si>
    <t>OCHO.OCHENTAYDOS</t>
  </si>
  <si>
    <t>OCHO.OCHENTAYTRES</t>
  </si>
  <si>
    <t>OCHO.OCHENTAYCUATRO</t>
  </si>
  <si>
    <t>OCHO.OCHENTAYCINCO</t>
  </si>
  <si>
    <t>OCHO.OCHENTAYSEIS</t>
  </si>
  <si>
    <t>OCHO.OCHENTAYSIETE</t>
  </si>
  <si>
    <t>OCHO.OCHENTAYOCHO</t>
  </si>
  <si>
    <t>OCHO.OCHENTAYNUEVE</t>
  </si>
  <si>
    <t>OCHO.NOVENTA</t>
  </si>
  <si>
    <t>OCHO.NOVENTAYUNO</t>
  </si>
  <si>
    <t>OCHO.NOVENTAYDOS</t>
  </si>
  <si>
    <t>OCHO.NOVENTAYTRES</t>
  </si>
  <si>
    <t>OCHO.NOVENTAYCUATRO</t>
  </si>
  <si>
    <t>OCHO.NOVENTAYCINCO</t>
  </si>
  <si>
    <t>OCHO.NOVENTAYSEIS</t>
  </si>
  <si>
    <t>OCHO.NOVENTAYSIETE</t>
  </si>
  <si>
    <t>OCHO.NOVENTAYOCHO</t>
  </si>
  <si>
    <t>OCHO.NOVENTAYNUEVE</t>
  </si>
  <si>
    <t>NUEVE</t>
  </si>
  <si>
    <t>NUEVE.CERO UNO</t>
  </si>
  <si>
    <t>NUEVE.CERO DOS</t>
  </si>
  <si>
    <t>NUEVE.CERO TRES</t>
  </si>
  <si>
    <t>NUEVE.CERO CUATRO</t>
  </si>
  <si>
    <t>NUEVE.CERO CINCO</t>
  </si>
  <si>
    <t>NUEVE.CERO SEIS</t>
  </si>
  <si>
    <t>NUEVE.CERO SIETE</t>
  </si>
  <si>
    <t>NUEVE.CERO OCHO</t>
  </si>
  <si>
    <t>NUEVE.CERO NUEVE</t>
  </si>
  <si>
    <t>NUEVE.DIEZ</t>
  </si>
  <si>
    <t>NUEVE.ONCE</t>
  </si>
  <si>
    <t>NUEVE.DOCE</t>
  </si>
  <si>
    <t>NUEVE.TRECE</t>
  </si>
  <si>
    <t>NUEVE.CATORCE</t>
  </si>
  <si>
    <t>NUEVE.QUINCE</t>
  </si>
  <si>
    <t>NUEVE.DIECISEIS</t>
  </si>
  <si>
    <t>NUEVE.DIECISIETE</t>
  </si>
  <si>
    <t>NUEVE.DIECIOCHO</t>
  </si>
  <si>
    <t>NUEVE.DIECINUEVE</t>
  </si>
  <si>
    <t>NUEVE.VEINTE</t>
  </si>
  <si>
    <t>NUEVE.VEINTEYUNO</t>
  </si>
  <si>
    <t>NUEVE.VEINTEYDOS</t>
  </si>
  <si>
    <t>NUEVE.VEINTEYTRES</t>
  </si>
  <si>
    <t>NUEVE.VEINTEYCUATRO</t>
  </si>
  <si>
    <t>NUEVE.VEINTEYCINCO</t>
  </si>
  <si>
    <t>NUEVE.VEINTEYSEIS</t>
  </si>
  <si>
    <t>NUEVE.VEINTEYSIETE</t>
  </si>
  <si>
    <t>NUEVE.VEINTEYOCHO</t>
  </si>
  <si>
    <t>NUEVE.VEINTEYNUEVE</t>
  </si>
  <si>
    <t>NUEVE.TREINTA</t>
  </si>
  <si>
    <t>NUEVE.TREINTAYUNO</t>
  </si>
  <si>
    <t>NUEVE.TREINTAYDOS</t>
  </si>
  <si>
    <t>NUEVE.TREINTAYTRES</t>
  </si>
  <si>
    <t>NUEVE.TREINTAYCUATRO</t>
  </si>
  <si>
    <t>NUEVE.TREINTAYCINCO</t>
  </si>
  <si>
    <t>NUEVE.TREINTAYSEIS</t>
  </si>
  <si>
    <t>NUEVE.TREINTAYSIETE</t>
  </si>
  <si>
    <t>NUEVE.TREINTAYOCHO</t>
  </si>
  <si>
    <t>NUEVE.TREINTAYNUEVE</t>
  </si>
  <si>
    <t>NUEVE.CUARENTA</t>
  </si>
  <si>
    <t>NUEVE.CUARENTAYUNO</t>
  </si>
  <si>
    <t>NUEVE.CUARENTAYDOS</t>
  </si>
  <si>
    <t>NUEVE.CUARENTAYTRES</t>
  </si>
  <si>
    <t>NUEVE.CUARENTAYCUATRO</t>
  </si>
  <si>
    <t>NUEVE.CUARENTAYCINCO</t>
  </si>
  <si>
    <t>NUEVE.CUARENTAYSEIS</t>
  </si>
  <si>
    <t>NUEVE.CUARENTAYSIETE</t>
  </si>
  <si>
    <t>NUEVE.CUARENTAYOCHO</t>
  </si>
  <si>
    <t>NUEVE.CUARENTAYNUEVE</t>
  </si>
  <si>
    <t>NUEVE.CINCUENTA</t>
  </si>
  <si>
    <t>NUEVE.CINCUENTAYUNO</t>
  </si>
  <si>
    <t>NUEVE.CINCUENTAYDOS</t>
  </si>
  <si>
    <t>NUEVE.CINCUENTAYTRES</t>
  </si>
  <si>
    <t>NUEVE.CINCUENTAYCUATRO</t>
  </si>
  <si>
    <t>NUEVE.CINCUENTAYCINCO</t>
  </si>
  <si>
    <t>NUEVE.CINCUENTAYSEIS</t>
  </si>
  <si>
    <t>NUEVE.CINCUENTAYSIETE</t>
  </si>
  <si>
    <t>NUEVE.CINCUENTAYOCHO</t>
  </si>
  <si>
    <t>NUEVE.CINCUENTAYNUEVE</t>
  </si>
  <si>
    <t>NUEVE.SESENTA</t>
  </si>
  <si>
    <t>NUEVE.SESENTAYUNO</t>
  </si>
  <si>
    <t>NUEVE.SESENTAYDOS</t>
  </si>
  <si>
    <t>NUEVE.SESENTAYTRES</t>
  </si>
  <si>
    <t>NUEVE.SESENTAYCUATRO</t>
  </si>
  <si>
    <t>NUEVE.SESENTAYCINCO</t>
  </si>
  <si>
    <t>NUEVE.SESENTAYSEIS</t>
  </si>
  <si>
    <t>NUEVE.SESENTAYSIETE</t>
  </si>
  <si>
    <t>NUEVE.SESENTAYOCHO</t>
  </si>
  <si>
    <t>NUEVE.SESENTAYNUEVE</t>
  </si>
  <si>
    <t>NUEVE.SETENTA</t>
  </si>
  <si>
    <t>NUEVE.SETENTAYUNO</t>
  </si>
  <si>
    <t>NUEVE.SETENTAYDOS</t>
  </si>
  <si>
    <t>NUEVE.SETENTAYTRES</t>
  </si>
  <si>
    <t>NUEVE.SETENTAYCUATRO</t>
  </si>
  <si>
    <t>NUEVE.SETENTAYCINCO</t>
  </si>
  <si>
    <t>NUEVE.SETENTAYSEIS</t>
  </si>
  <si>
    <t>NUEVE.SETENTAYSIETE</t>
  </si>
  <si>
    <t>NUEVE.SETENTAYOCHO</t>
  </si>
  <si>
    <t>NUEVE.SETENTAYNUEVE</t>
  </si>
  <si>
    <t>NUEVE.OCHENTA</t>
  </si>
  <si>
    <t>NUEVE.OCHENTAYUNO</t>
  </si>
  <si>
    <t>NUEVE.OCHENTAYDOS</t>
  </si>
  <si>
    <t>NUEVE.OCHENTAYTRES</t>
  </si>
  <si>
    <t>NUEVE.OCHENTAYCUATRO</t>
  </si>
  <si>
    <t>NUEVE.OCHENTAYCINCO</t>
  </si>
  <si>
    <t>NUEVE.OCHENTAYSEIS</t>
  </si>
  <si>
    <t>NUEVE.OCHENTAYSIETE</t>
  </si>
  <si>
    <t>NUEVE.OCHENTAYOCHO</t>
  </si>
  <si>
    <t>NUEVE.OCHENTAYNUEVE</t>
  </si>
  <si>
    <t>NUEVE.NOVENTA</t>
  </si>
  <si>
    <t>NUEVE.NOVENTAYUNO</t>
  </si>
  <si>
    <t>NUEVE.NOVENTAYDOS</t>
  </si>
  <si>
    <t>NUEVE.NOVENTAYTRES</t>
  </si>
  <si>
    <t>NUEVE.NOVENTAYCUATRO</t>
  </si>
  <si>
    <t>NUEVE.NOVENTAYCINCO</t>
  </si>
  <si>
    <t>NUEVE.NOVENTAYSEIS</t>
  </si>
  <si>
    <t>NUEVE.NOVENTAYSIETE</t>
  </si>
  <si>
    <t>NUEVE.NOVENTAYOCHO</t>
  </si>
  <si>
    <t>NUEVE.NOVENTAYNUEVE</t>
  </si>
  <si>
    <t>DIEZ</t>
  </si>
  <si>
    <t>MENÚ PRINCIPAL</t>
  </si>
  <si>
    <t>N</t>
  </si>
  <si>
    <t>%</t>
  </si>
  <si>
    <t>ALERTAS</t>
  </si>
  <si>
    <t>NÚMERO DE ESTUDIANTES:</t>
  </si>
  <si>
    <t>ESTADO DEL ESTUDIANTE</t>
  </si>
  <si>
    <t>NRO DE ESTUDIANTES</t>
  </si>
  <si>
    <t>PROMEDIO ENTRE 5 Y 6</t>
  </si>
  <si>
    <t>PROMEDIO MENOR IGUAL A 4</t>
  </si>
  <si>
    <t>PROMEDIO GENERAL:</t>
  </si>
  <si>
    <t>NOMBRE DEL DOCENTE:</t>
  </si>
  <si>
    <t>Noveno Año de Educación Básica</t>
  </si>
  <si>
    <t>Décimo Año de Educación Básica</t>
  </si>
  <si>
    <t>PROGRAMA REGISTRADO 2012      PROHIBIDA SU REPRODUCCIÓN       
INFORMES: 088670820   EMAIL:angel_minga_gonzalez@hotmail.com</t>
  </si>
  <si>
    <t>NOTAS PRIMER PARCIAL</t>
  </si>
  <si>
    <t>NOTAS TERCER PARCIAL</t>
  </si>
  <si>
    <t>ACTA  DE NOTAS PRIMER PARCIAL</t>
  </si>
  <si>
    <t>ACTA DE NOTAS SEGUNDO PARCIAL</t>
  </si>
  <si>
    <t>ACTA DE NOTAS TERCER PARCIAL</t>
  </si>
  <si>
    <t>2012 - 2013</t>
  </si>
  <si>
    <t xml:space="preserve">Especialidad </t>
  </si>
  <si>
    <t>Bachillerato en Ciencias Generales</t>
  </si>
  <si>
    <t>Educación General Básica</t>
  </si>
  <si>
    <t>NOTAS SEGUNDO QUIMESTRE</t>
  </si>
  <si>
    <t>ESTADÍSTICAS</t>
  </si>
  <si>
    <t xml:space="preserve">    REGISTRO ELECTRÓNICO ACADÉMICO DE CALIFICACIONES</t>
  </si>
  <si>
    <t>Sección</t>
  </si>
  <si>
    <t>Condolo Gualán Diego Paul</t>
  </si>
  <si>
    <t>Cango Gualán Laura Patricia</t>
  </si>
  <si>
    <t>Chalan Gualán Gladys Cristina</t>
  </si>
  <si>
    <t>Andrade Guamán  Sisay Tamia Pakary</t>
  </si>
  <si>
    <t>Andrade  Guaillas  Nina Pakary</t>
  </si>
  <si>
    <t>Chalan Gualán Ana Lucia</t>
  </si>
  <si>
    <t>Gualán Guamán Andrea Del Cisne</t>
  </si>
  <si>
    <t>Gualán Lozano Rosa Margarita</t>
  </si>
  <si>
    <t>Guaillas Guaillas José Antonio</t>
  </si>
  <si>
    <t>Andrade Sozoranga José Abrahán</t>
  </si>
  <si>
    <t>Chalán Gualán Sisa Pakary</t>
  </si>
  <si>
    <t>Gualán Medina Jimmy Eduardo</t>
  </si>
  <si>
    <t>Cartuche Gualán  Ronin Israel</t>
  </si>
  <si>
    <t>González Puchaicela Silvia María</t>
  </si>
  <si>
    <t>Gualán Medina Johnny Ricardo</t>
  </si>
  <si>
    <t>Gualán Saca Nancy Magneli</t>
  </si>
  <si>
    <t>Gualán Macas María Esthela</t>
  </si>
  <si>
    <t>González Puchaicela Johana Del Cisne</t>
  </si>
  <si>
    <t>Gualán Puchaicela Manuel Alfredo</t>
  </si>
  <si>
    <t>Cartuche Gualán Alexander Geovanny</t>
  </si>
  <si>
    <t>Gualán Saca Jorge</t>
  </si>
  <si>
    <t>Cango Gualán Ángel Baudilio</t>
  </si>
  <si>
    <t>Gualán  Cartuche  Luz Jacqueline</t>
  </si>
  <si>
    <t>Gualán Macas Nancy Fernanda</t>
  </si>
  <si>
    <t>Gualán Condolo José Luis</t>
  </si>
  <si>
    <t>Gualán Puchaicela María Asunciona</t>
  </si>
  <si>
    <t xml:space="preserve">Chalan Gualán Gladis Narcisa </t>
  </si>
  <si>
    <t>Chalan Macas Jhony Fabián</t>
  </si>
  <si>
    <t>Gualán Macas Ángel Vinicio</t>
  </si>
  <si>
    <t>Gualán Tene Biron Vinicio</t>
  </si>
  <si>
    <t>Gualán Lozano Jessica Johana</t>
  </si>
  <si>
    <t>Guamán Lozano Rosa Elvira</t>
  </si>
  <si>
    <t>Gualán Saca Luis Clemente</t>
  </si>
  <si>
    <t xml:space="preserve">CURSO: </t>
  </si>
  <si>
    <t>CUADRO DE ACREDITACIÓN CUANTITATIVA DEL PRIMER QUIMESTRE</t>
  </si>
  <si>
    <t>CUADRO DE ACREDITACIÓN CUANTITATIVA DEL SEGUNDO QUIMESTRE</t>
  </si>
  <si>
    <t>ESTADÍSTICAS CALIFICACIONES PROMEDIOS DEL PRIMER PARCIAL</t>
  </si>
  <si>
    <t>PRIMERA NOTA PARCIAL POR ASIGNATURA</t>
  </si>
  <si>
    <t>SEGUNDA NOTA PARCIAL POR ASIGNATURA</t>
  </si>
  <si>
    <t>TERCERA NOTA PARCIAL POR ASIGNATURA</t>
  </si>
  <si>
    <t>PROMEDIO DE TAREAS</t>
  </si>
  <si>
    <t>PROMEDIO DE ACTIVIDADES INDIVIDUALES EN CLASE</t>
  </si>
  <si>
    <t>PROMEDIO DE ACTIVIDADES GRUPALES EN CLASE</t>
  </si>
  <si>
    <t>PROMEDIO DE LECCIONES</t>
  </si>
  <si>
    <t>EXAMEN ESCRITO DEL BLOQUE O UNIDAD</t>
  </si>
  <si>
    <t>EVALUACIÓN FORMATIVA</t>
  </si>
  <si>
    <t>EVALUACIÓN 2</t>
  </si>
  <si>
    <t>EVALUACIÓN 3</t>
  </si>
  <si>
    <t>EVALUACIÓN 4</t>
  </si>
  <si>
    <t>EVALUACIÓN SUMATIVA</t>
  </si>
  <si>
    <t>EVALUACIÓN  1</t>
  </si>
  <si>
    <t>EVALUACIÓN  5</t>
  </si>
  <si>
    <t>CUALITATIVO</t>
  </si>
  <si>
    <t>NOTA PARCIAL</t>
  </si>
  <si>
    <t>NOTA PARCIAL EN LETRAS</t>
  </si>
  <si>
    <t>PROMEDIO IGUAL A 10</t>
  </si>
  <si>
    <t>PROMEDIO 9</t>
  </si>
  <si>
    <t>PROMEDIO ENTRE 7 Y 8</t>
  </si>
  <si>
    <t>NOTA PRIMER PARCIAL</t>
  </si>
  <si>
    <t>INFORME PARCIAL DE APRENDIZAJE POR ESTUDIANTE</t>
  </si>
  <si>
    <t>CALITATIVA</t>
  </si>
  <si>
    <t>CUANTITATIVA</t>
  </si>
  <si>
    <t>X L0F1V0SO</t>
  </si>
  <si>
    <t>3MAZR93D59 5</t>
  </si>
  <si>
    <t>Memoria flash o similar</t>
  </si>
  <si>
    <t>PORCENTAJE DEL 80% DEL PROMEDIO DE LAS TRES NOTAS PARCIALES</t>
  </si>
  <si>
    <t>NOTA DEL QUIMESTRE</t>
  </si>
  <si>
    <t>RECOMENDACIONES
Se los aplicará a partir del siguiente parcial</t>
  </si>
  <si>
    <t>PLAN DE MEJORAMIENTO ACADÉMICO
¿Qué es lo que el docente planeará para conseguir la mejora con sus estudiantes?</t>
  </si>
  <si>
    <t>Fecha Primer Parcial:</t>
  </si>
  <si>
    <t>Fecha Segundo Parcial:</t>
  </si>
  <si>
    <t>Fecha Tercer Parcial:</t>
  </si>
  <si>
    <t>Fecha Primer Quimestre:</t>
  </si>
  <si>
    <t>Fecha Segundo Quimestre:</t>
  </si>
  <si>
    <t>PORCENTAJE DEL 20% DEL PROMEDIO DE LAS TRES NOTAS PARCIALES</t>
  </si>
  <si>
    <t>Guamán Lozano Maritza Patricia</t>
  </si>
  <si>
    <t>Chalán Saca Wilson Patricio</t>
  </si>
  <si>
    <t>Chalán Gualan Diego Israel</t>
  </si>
  <si>
    <t>Medina Lozano KarikaPakari</t>
  </si>
  <si>
    <t>Guaillas Andrade Nancy Belén</t>
  </si>
  <si>
    <t>Minga Chalán Julio Pedro</t>
  </si>
  <si>
    <t>Gonzalez Chalán EricaJanneth</t>
  </si>
  <si>
    <t>Guamán Japón María de los Angeles</t>
  </si>
  <si>
    <t>Balverde Lozano Jimson Andrés</t>
  </si>
  <si>
    <t>Morocho minga Toa Silvana</t>
  </si>
  <si>
    <t xml:space="preserve">Guamán Macas Diego Fabián </t>
  </si>
  <si>
    <t>Condolo Sarango Nataly Paulina</t>
  </si>
  <si>
    <t>Tene Gualán Luis Fernando</t>
  </si>
  <si>
    <t>Lozano Morocho Nancy María</t>
  </si>
  <si>
    <t>Lozano GuayllasLaimy Rafael</t>
  </si>
  <si>
    <t>Andrade GuaillasAwkiAmawri</t>
  </si>
  <si>
    <t>Gualán GualánSamay Katari</t>
  </si>
  <si>
    <t>Contento Gualán JhoelAdrían</t>
  </si>
  <si>
    <t>Guaillas Morocho Andrés Dakilema</t>
  </si>
  <si>
    <t xml:space="preserve">Andrade CondoloDayme Tatiana </t>
  </si>
  <si>
    <t xml:space="preserve">Balverde Lozano Sisa Janeth </t>
  </si>
  <si>
    <t>Condolo Minga Víctor José</t>
  </si>
  <si>
    <t>Guamán González Ana Paulina</t>
  </si>
  <si>
    <t>Guamán GuaillasKuyay Ñusta</t>
  </si>
  <si>
    <t>Lavanda SeraquiveRantiKamari</t>
  </si>
  <si>
    <t xml:space="preserve">Lozano Andrade Antony Michael </t>
  </si>
  <si>
    <t>Lozano Guamán Rosa Margarita</t>
  </si>
  <si>
    <t>Medina Quishpe Alba Beatriz</t>
  </si>
  <si>
    <t xml:space="preserve">Medina Quishpe Martha Inés </t>
  </si>
  <si>
    <t>Morocho Minga AwkiPakari</t>
  </si>
  <si>
    <t>Saca Gualán Luz Magdalena</t>
  </si>
  <si>
    <t>Seraquive Tene DeibyJahir</t>
  </si>
  <si>
    <t>Tene  GuaillasArawi Xiomara</t>
  </si>
  <si>
    <t>Chalán Saca Kuri Inti</t>
  </si>
  <si>
    <t xml:space="preserve">Condolo Sarango  Gloria Maribel </t>
  </si>
  <si>
    <t xml:space="preserve">Guaillas Andrade Sofía Tatiana </t>
  </si>
  <si>
    <t>Gualán Guaillas Andy Rafael</t>
  </si>
  <si>
    <t>Guamán Japón David Fernando</t>
  </si>
  <si>
    <t>Lozano Guamán Wilson Raymundo</t>
  </si>
  <si>
    <t>Macas León Eddy Javier</t>
  </si>
  <si>
    <t xml:space="preserve">Andrade CondoloDarlyn Paúl </t>
  </si>
  <si>
    <t xml:space="preserve">Cartuche Medina Karla Abigail </t>
  </si>
  <si>
    <t xml:space="preserve">González Puchaicela Cristian Fernando </t>
  </si>
  <si>
    <t>Gualán Gualán Kevin Amawta</t>
  </si>
  <si>
    <t xml:space="preserve">Gualán Guamán Jessika Estefanía  </t>
  </si>
  <si>
    <t xml:space="preserve">Guamán González Flor María </t>
  </si>
  <si>
    <t xml:space="preserve">Lozano LozanoTamia Sisa </t>
  </si>
  <si>
    <t xml:space="preserve">Lozano Morocho Elvis Fernando </t>
  </si>
  <si>
    <t xml:space="preserve">Minga   Chalán Tamia Sisa </t>
  </si>
  <si>
    <t>Puchaicela Poma Ángel Baudilio</t>
  </si>
  <si>
    <t xml:space="preserve">Cartuche Medina Kimey Paola </t>
  </si>
  <si>
    <t xml:space="preserve">Chalan Saca Lizbeth Liliana </t>
  </si>
  <si>
    <t xml:space="preserve">González Puchaicela Sandra Lucía </t>
  </si>
  <si>
    <t>Guaillas Andrade Ana Beatriz</t>
  </si>
  <si>
    <t>Guaillas Sarango Santy David</t>
  </si>
  <si>
    <t>Gualán GuaillasWillanAmawta</t>
  </si>
  <si>
    <t>Jua González Diego Israel</t>
  </si>
  <si>
    <t>Sarango Gualán Nancy  Beatriz</t>
  </si>
  <si>
    <t>Sarango Suquilanda María Inocencia</t>
  </si>
  <si>
    <t>Guaillas León Jhoanna Lisbeth</t>
  </si>
  <si>
    <t xml:space="preserve">Chalan Gualán Ángel Efraín  </t>
  </si>
  <si>
    <t>Guaillas Medina Wayra Sisa</t>
  </si>
  <si>
    <t>Gualán GualánTamia Sisa</t>
  </si>
  <si>
    <t>Gualán Guamán Julio Alcívar</t>
  </si>
  <si>
    <t>Guamán González Mirian Elizabeth</t>
  </si>
  <si>
    <t>Guamán Japón  Manuel de la Cruz</t>
  </si>
  <si>
    <t>Lozano Lozano Joffre Andi</t>
  </si>
  <si>
    <t>Lozano Lozano Luz María</t>
  </si>
  <si>
    <t>Lozano Medina Lauro Vicente</t>
  </si>
  <si>
    <t>Minga Chalán Manuel Benito</t>
  </si>
  <si>
    <t>Condolo Sarango Mayra Inés</t>
  </si>
  <si>
    <t>Guaillas Macas  Pedro Vicente</t>
  </si>
  <si>
    <t>Guaillas Poma Edwin Patricio</t>
  </si>
  <si>
    <t>Gualán Gualán Kuri Kama</t>
  </si>
  <si>
    <t>Guamán Japón Diego Efraín</t>
  </si>
  <si>
    <t>Lozano Guamán Ángel Efraín</t>
  </si>
  <si>
    <t>Medina Lozano AtikYupanki</t>
  </si>
  <si>
    <t>Minga Guaillas Ana Lucía</t>
  </si>
  <si>
    <t>Remache Minga Luis Andrés</t>
  </si>
  <si>
    <t>Sarango Gualán Nilda Isabel</t>
  </si>
  <si>
    <t>Andrade AndradeNataly Gabriela</t>
  </si>
  <si>
    <t>Andrade Condolo Jenny Rocío</t>
  </si>
  <si>
    <t>Andrade Lozano WayraTamia</t>
  </si>
  <si>
    <t>Cango Gualán Juan Manuel</t>
  </si>
  <si>
    <t>González Puchaicela Byron Fabián</t>
  </si>
  <si>
    <t>Guaillas  Andrade  Gladys Lucía</t>
  </si>
  <si>
    <t>Gualán Cartuche Flor María</t>
  </si>
  <si>
    <t>Gualán Seraquive Bertha Alexandra</t>
  </si>
  <si>
    <t>Guamán Condolo Wilmer  E</t>
  </si>
  <si>
    <t>Guamán Gualán Víctor Fernando</t>
  </si>
  <si>
    <t>Guamán Lozano Ángel Segundo</t>
  </si>
  <si>
    <t>Lozano Gualán Astrid</t>
  </si>
  <si>
    <t>Lozano Guamán Byron Patricio</t>
  </si>
  <si>
    <t>Lozano Lozano Fanny Rocío</t>
  </si>
  <si>
    <t>Puchaicela Poma Maritza</t>
  </si>
  <si>
    <t>Saca Gualán Manuel Isaías</t>
  </si>
  <si>
    <t>Sarango Aguilar Claudia Johanna</t>
  </si>
  <si>
    <t>Sarango Suquilanda Milton Osvaldo</t>
  </si>
  <si>
    <t>NOTA DEL EXAMEN QUIMESTRAL</t>
  </si>
  <si>
    <t>30533356394a5144323436353637202020202020</t>
  </si>
  <si>
    <t>9RAA7X15</t>
  </si>
  <si>
    <t>S14DJA0SA17381</t>
  </si>
  <si>
    <t>_x001F_</t>
  </si>
</sst>
</file>

<file path=xl/styles.xml><?xml version="1.0" encoding="utf-8"?>
<styleSheet xmlns="http://schemas.openxmlformats.org/spreadsheetml/2006/main">
  <numFmts count="5">
    <numFmt numFmtId="164" formatCode="_(&quot;€&quot;* #,##0.00_);_(&quot;€&quot;* \(#,##0.00\);_(&quot;€&quot;* &quot;-&quot;??_);_(@_)"/>
    <numFmt numFmtId="165" formatCode="0.0"/>
    <numFmt numFmtId="166" formatCode="#,##0.0"/>
    <numFmt numFmtId="167" formatCode="[$-F800]dddd\,\ mmmm\ dd\,\ yyyy"/>
    <numFmt numFmtId="168" formatCode="m/d/yy;@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2"/>
    </font>
    <font>
      <b/>
      <sz val="10"/>
      <name val="Times New Roman"/>
      <family val="1"/>
    </font>
    <font>
      <b/>
      <sz val="9"/>
      <name val="Arial"/>
      <family val="2"/>
    </font>
    <font>
      <u/>
      <sz val="12"/>
      <color theme="10"/>
      <name val="Times New Roman"/>
      <family val="2"/>
    </font>
    <font>
      <sz val="12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6"/>
      <color theme="1"/>
      <name val="Times New Roman"/>
      <family val="1"/>
    </font>
    <font>
      <sz val="6"/>
      <color theme="8" tint="-0.249977111117893"/>
      <name val="Times New Roman"/>
      <family val="1"/>
    </font>
    <font>
      <sz val="6"/>
      <color theme="7" tint="-0.249977111117893"/>
      <name val="Times New Roman"/>
      <family val="1"/>
    </font>
    <font>
      <sz val="6"/>
      <color theme="5" tint="-0.249977111117893"/>
      <name val="Times New Roman"/>
      <family val="1"/>
    </font>
    <font>
      <sz val="6"/>
      <color theme="3" tint="-0.249977111117893"/>
      <name val="Times New Roman"/>
      <family val="1"/>
    </font>
    <font>
      <sz val="6"/>
      <color rgb="FF00B050"/>
      <name val="Times New Roman"/>
      <family val="1"/>
    </font>
    <font>
      <sz val="10"/>
      <color theme="1"/>
      <name val="Times New Roman"/>
      <family val="2"/>
    </font>
    <font>
      <sz val="6"/>
      <color theme="1"/>
      <name val="Times New Roman"/>
      <family val="2"/>
    </font>
    <font>
      <sz val="6"/>
      <color rgb="FFFF0000"/>
      <name val="Times New Roman"/>
      <family val="2"/>
    </font>
    <font>
      <b/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6"/>
      <color theme="8" tint="-0.249977111117893"/>
      <name val="Times New Roman"/>
      <family val="2"/>
    </font>
    <font>
      <sz val="8"/>
      <color rgb="FF006600"/>
      <name val="Times New Roman"/>
      <family val="2"/>
    </font>
    <font>
      <b/>
      <sz val="7"/>
      <color theme="1"/>
      <name val="Times New Roman"/>
      <family val="1"/>
    </font>
    <font>
      <b/>
      <sz val="8"/>
      <color rgb="FF006600"/>
      <name val="Times New Roman"/>
      <family val="2"/>
    </font>
    <font>
      <b/>
      <sz val="8"/>
      <color theme="1"/>
      <name val="Arial"/>
      <family val="2"/>
    </font>
    <font>
      <b/>
      <sz val="11"/>
      <color theme="1"/>
      <name val="Comic Sans MS"/>
      <family val="4"/>
    </font>
    <font>
      <sz val="8"/>
      <color rgb="FF000000"/>
      <name val="Times New Roman"/>
      <family val="1"/>
    </font>
    <font>
      <u/>
      <sz val="12"/>
      <color rgb="FFFFFF00"/>
      <name val="Times New Roman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Segoe UI"/>
      <family val="2"/>
    </font>
    <font>
      <sz val="7"/>
      <name val="Arial"/>
      <family val="2"/>
    </font>
    <font>
      <u/>
      <sz val="9"/>
      <color theme="10"/>
      <name val="Arial"/>
      <family val="2"/>
    </font>
    <font>
      <sz val="11"/>
      <color theme="1"/>
      <name val="Times New Roman"/>
      <family val="2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Franklin Gothic Book"/>
      <family val="2"/>
    </font>
    <font>
      <sz val="10"/>
      <name val="Franklin Gothic Book"/>
      <family val="2"/>
    </font>
    <font>
      <sz val="9"/>
      <name val="Franklin Gothic Book"/>
      <family val="2"/>
    </font>
    <font>
      <sz val="8"/>
      <color rgb="FF000000"/>
      <name val="Franklin Gothic Book"/>
      <family val="2"/>
    </font>
    <font>
      <sz val="12"/>
      <name val="Arial"/>
      <family val="2"/>
    </font>
    <font>
      <sz val="18"/>
      <color indexed="9"/>
      <name val="Arial Unicode MS"/>
      <family val="2"/>
    </font>
    <font>
      <b/>
      <sz val="14"/>
      <color indexed="18"/>
      <name val="Arial"/>
      <family val="2"/>
    </font>
    <font>
      <sz val="16"/>
      <color indexed="16"/>
      <name val="Arial Rounded MT Bold"/>
      <family val="2"/>
    </font>
    <font>
      <b/>
      <sz val="14"/>
      <name val="Arial"/>
      <family val="2"/>
    </font>
    <font>
      <sz val="12"/>
      <color indexed="16"/>
      <name val="Arial Rounded MT Bold"/>
      <family val="2"/>
    </font>
    <font>
      <sz val="24"/>
      <color indexed="16"/>
      <name val="Arial Rounded MT Bold"/>
      <family val="2"/>
    </font>
    <font>
      <u/>
      <sz val="10"/>
      <color indexed="12"/>
      <name val="Arial"/>
      <family val="2"/>
    </font>
    <font>
      <b/>
      <u/>
      <sz val="11"/>
      <color rgb="FF00206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u/>
      <sz val="10"/>
      <color theme="0"/>
      <name val="Arial"/>
      <family val="2"/>
    </font>
    <font>
      <sz val="10"/>
      <color indexed="16"/>
      <name val="Arial Rounded MT Bold"/>
      <family val="2"/>
    </font>
    <font>
      <b/>
      <u/>
      <sz val="14"/>
      <color theme="3" tint="-0.499984740745262"/>
      <name val="Arial"/>
      <family val="2"/>
    </font>
    <font>
      <b/>
      <u/>
      <sz val="12"/>
      <color theme="0"/>
      <name val="Arial"/>
      <family val="2"/>
    </font>
    <font>
      <b/>
      <u/>
      <sz val="12"/>
      <color indexed="22"/>
      <name val="Arial Rounded MT Bold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u/>
      <sz val="10"/>
      <color indexed="9"/>
      <name val="Arial Narrow"/>
      <family val="2"/>
    </font>
    <font>
      <b/>
      <sz val="8"/>
      <name val="Arial"/>
      <family val="2"/>
    </font>
    <font>
      <b/>
      <sz val="20"/>
      <color rgb="FFC00000"/>
      <name val="Arial Narrow"/>
      <family val="2"/>
    </font>
    <font>
      <b/>
      <sz val="20"/>
      <color rgb="FFFF0000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b/>
      <sz val="10"/>
      <color theme="3" tint="-0.249977111117893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7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theme="1"/>
      <name val="Times New Roman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Comic Sans MS"/>
      <family val="4"/>
    </font>
    <font>
      <b/>
      <sz val="12"/>
      <name val="Times New Roman"/>
      <family val="1"/>
    </font>
    <font>
      <b/>
      <sz val="14"/>
      <name val="Comic Sans MS"/>
      <family val="4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0" tint="-0.1499984740745262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DotDot">
        <color indexed="64"/>
      </top>
      <bottom style="dashDotDot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 style="thick">
        <color theme="1" tint="0.34998626667073579"/>
      </bottom>
      <diagonal/>
    </border>
    <border>
      <left/>
      <right/>
      <top style="thick">
        <color indexed="9"/>
      </top>
      <bottom style="thick">
        <color theme="1" tint="0.34998626667073579"/>
      </bottom>
      <diagonal/>
    </border>
    <border>
      <left/>
      <right style="thick">
        <color theme="0" tint="-0.34998626667073579"/>
      </right>
      <top style="thick">
        <color indexed="9"/>
      </top>
      <bottom style="thick">
        <color theme="1" tint="0.34998626667073579"/>
      </bottom>
      <diagonal/>
    </border>
    <border>
      <left style="thick">
        <color indexed="23"/>
      </left>
      <right style="thin">
        <color indexed="8"/>
      </right>
      <top style="thick">
        <color indexed="23"/>
      </top>
      <bottom style="thin">
        <color indexed="8"/>
      </bottom>
      <diagonal/>
    </border>
    <border>
      <left style="thick">
        <color indexed="23"/>
      </left>
      <right style="thin">
        <color indexed="8"/>
      </right>
      <top style="thick">
        <color indexed="23"/>
      </top>
      <bottom style="thin">
        <color indexed="64"/>
      </bottom>
      <diagonal/>
    </border>
    <border>
      <left style="medium">
        <color auto="1"/>
      </left>
      <right/>
      <top style="thick">
        <color theme="1" tint="0.499984740745262"/>
      </top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ck">
        <color theme="1" tint="0.24994659260841701"/>
      </right>
      <top style="thin">
        <color theme="0" tint="-0.14996795556505021"/>
      </top>
      <bottom/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ck">
        <color theme="1" tint="0.499984740745262"/>
      </right>
      <top style="medium">
        <color theme="0"/>
      </top>
      <bottom/>
      <diagonal/>
    </border>
    <border>
      <left style="thin">
        <color theme="1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24994659260841701"/>
      </right>
      <top/>
      <bottom style="thick">
        <color theme="1" tint="0.34998626667073579"/>
      </bottom>
      <diagonal/>
    </border>
    <border>
      <left style="medium">
        <color auto="1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1" tint="0.34998626667073579"/>
      </right>
      <top style="thick">
        <color indexed="9"/>
      </top>
      <bottom/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23"/>
      </top>
      <bottom style="medium">
        <color indexed="64"/>
      </bottom>
      <diagonal/>
    </border>
    <border>
      <left/>
      <right style="medium">
        <color indexed="64"/>
      </right>
      <top style="thick">
        <color indexed="2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0" tint="-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theme="0" tint="-0.3499862666707357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indexed="9"/>
      </left>
      <right/>
      <top/>
      <bottom style="thick">
        <color theme="1" tint="0.34998626667073579"/>
      </bottom>
      <diagonal/>
    </border>
    <border>
      <left/>
      <right style="thick">
        <color theme="0" tint="-0.34998626667073579"/>
      </right>
      <top/>
      <bottom style="thick">
        <color theme="1" tint="0.34998626667073579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8" fillId="0" borderId="0"/>
    <xf numFmtId="0" fontId="2" fillId="0" borderId="0"/>
    <xf numFmtId="0" fontId="1" fillId="4" borderId="0" applyNumberFormat="0" applyBorder="0" applyAlignment="0" applyProtection="0"/>
    <xf numFmtId="168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>
      <alignment vertical="top"/>
    </xf>
  </cellStyleXfs>
  <cellXfs count="330">
    <xf numFmtId="0" fontId="0" fillId="0" borderId="0" xfId="0"/>
    <xf numFmtId="0" fontId="7" fillId="2" borderId="0" xfId="3" applyFill="1" applyProtection="1">
      <protection hidden="1"/>
    </xf>
    <xf numFmtId="0" fontId="9" fillId="2" borderId="0" xfId="3" applyFont="1" applyFill="1" applyBorder="1" applyProtection="1">
      <protection hidden="1"/>
    </xf>
    <xf numFmtId="0" fontId="9" fillId="2" borderId="0" xfId="3" applyFont="1" applyFill="1" applyProtection="1">
      <protection hidden="1"/>
    </xf>
    <xf numFmtId="2" fontId="7" fillId="2" borderId="0" xfId="3" applyNumberFormat="1" applyFill="1" applyProtection="1">
      <protection hidden="1"/>
    </xf>
    <xf numFmtId="0" fontId="3" fillId="2" borderId="1" xfId="2" applyFont="1" applyFill="1" applyBorder="1" applyAlignment="1" applyProtection="1">
      <alignment vertical="center"/>
      <protection hidden="1"/>
    </xf>
    <xf numFmtId="0" fontId="10" fillId="2" borderId="2" xfId="3" applyFont="1" applyFill="1" applyBorder="1" applyAlignment="1" applyProtection="1">
      <alignment horizontal="center" vertical="center" textRotation="90"/>
      <protection hidden="1"/>
    </xf>
    <xf numFmtId="0" fontId="19" fillId="2" borderId="0" xfId="3" applyFont="1" applyFill="1" applyBorder="1" applyAlignment="1" applyProtection="1">
      <alignment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7" fillId="0" borderId="0" xfId="3" applyProtection="1">
      <protection hidden="1"/>
    </xf>
    <xf numFmtId="0" fontId="7" fillId="0" borderId="0" xfId="3" applyAlignment="1" applyProtection="1">
      <protection hidden="1"/>
    </xf>
    <xf numFmtId="0" fontId="16" fillId="0" borderId="0" xfId="3" applyFont="1" applyAlignment="1" applyProtection="1">
      <alignment horizontal="center"/>
      <protection hidden="1"/>
    </xf>
    <xf numFmtId="0" fontId="16" fillId="0" borderId="0" xfId="3" applyFont="1" applyProtection="1">
      <protection hidden="1"/>
    </xf>
    <xf numFmtId="0" fontId="20" fillId="0" borderId="0" xfId="3" applyFont="1" applyAlignment="1" applyProtection="1">
      <alignment vertical="center"/>
      <protection hidden="1"/>
    </xf>
    <xf numFmtId="0" fontId="9" fillId="2" borderId="0" xfId="3" applyFont="1" applyFill="1" applyBorder="1" applyAlignment="1" applyProtection="1">
      <alignment vertical="center"/>
      <protection hidden="1"/>
    </xf>
    <xf numFmtId="167" fontId="7" fillId="0" borderId="0" xfId="3" applyNumberFormat="1" applyAlignment="1" applyProtection="1">
      <alignment vertical="center"/>
      <protection hidden="1"/>
    </xf>
    <xf numFmtId="0" fontId="7" fillId="0" borderId="0" xfId="3" applyAlignment="1" applyProtection="1">
      <alignment vertical="center"/>
      <protection hidden="1"/>
    </xf>
    <xf numFmtId="0" fontId="7" fillId="0" borderId="1" xfId="3" applyBorder="1" applyProtection="1">
      <protection hidden="1"/>
    </xf>
    <xf numFmtId="166" fontId="22" fillId="0" borderId="2" xfId="3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>
      <alignment horizontal="left" vertical="center" wrapText="1"/>
    </xf>
    <xf numFmtId="0" fontId="16" fillId="0" borderId="0" xfId="3" applyFont="1" applyAlignment="1" applyProtection="1">
      <alignment horizontal="left"/>
      <protection hidden="1"/>
    </xf>
    <xf numFmtId="0" fontId="7" fillId="0" borderId="0" xfId="3" applyBorder="1" applyProtection="1">
      <protection hidden="1"/>
    </xf>
    <xf numFmtId="14" fontId="0" fillId="0" borderId="0" xfId="0" applyNumberFormat="1"/>
    <xf numFmtId="0" fontId="7" fillId="0" borderId="0" xfId="3" applyAlignment="1">
      <alignment horizontal="center" vertical="center"/>
    </xf>
    <xf numFmtId="0" fontId="16" fillId="0" borderId="0" xfId="3" applyFont="1" applyAlignment="1">
      <alignment horizontal="center" wrapText="1"/>
    </xf>
    <xf numFmtId="0" fontId="34" fillId="0" borderId="0" xfId="0" applyFont="1"/>
    <xf numFmtId="0" fontId="3" fillId="2" borderId="0" xfId="2" applyFont="1" applyFill="1" applyBorder="1" applyAlignment="1" applyProtection="1">
      <alignment vertical="center"/>
      <protection hidden="1"/>
    </xf>
    <xf numFmtId="2" fontId="24" fillId="2" borderId="12" xfId="3" applyNumberFormat="1" applyFont="1" applyFill="1" applyBorder="1" applyAlignment="1" applyProtection="1">
      <alignment vertical="center"/>
      <protection hidden="1"/>
    </xf>
    <xf numFmtId="2" fontId="24" fillId="2" borderId="16" xfId="3" applyNumberFormat="1" applyFont="1" applyFill="1" applyBorder="1" applyAlignment="1" applyProtection="1">
      <alignment vertical="center"/>
      <protection hidden="1"/>
    </xf>
    <xf numFmtId="2" fontId="27" fillId="2" borderId="0" xfId="3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10" fillId="2" borderId="3" xfId="3" applyFont="1" applyFill="1" applyBorder="1" applyAlignment="1" applyProtection="1">
      <alignment horizontal="center" vertical="center" textRotation="90"/>
      <protection hidden="1"/>
    </xf>
    <xf numFmtId="0" fontId="10" fillId="2" borderId="13" xfId="3" applyFont="1" applyFill="1" applyBorder="1" applyAlignment="1" applyProtection="1">
      <alignment horizontal="center" vertical="center" textRotation="90"/>
      <protection hidden="1"/>
    </xf>
    <xf numFmtId="0" fontId="11" fillId="2" borderId="15" xfId="3" applyFont="1" applyFill="1" applyBorder="1" applyAlignment="1" applyProtection="1">
      <alignment horizontal="center" vertical="center" textRotation="90"/>
      <protection hidden="1"/>
    </xf>
    <xf numFmtId="0" fontId="12" fillId="2" borderId="14" xfId="3" applyFont="1" applyFill="1" applyBorder="1" applyAlignment="1" applyProtection="1">
      <alignment horizontal="center" vertical="center" textRotation="90"/>
      <protection hidden="1"/>
    </xf>
    <xf numFmtId="0" fontId="12" fillId="2" borderId="15" xfId="3" applyFont="1" applyFill="1" applyBorder="1" applyAlignment="1" applyProtection="1">
      <alignment horizontal="center" vertical="center" textRotation="90"/>
      <protection hidden="1"/>
    </xf>
    <xf numFmtId="2" fontId="12" fillId="2" borderId="12" xfId="3" applyNumberFormat="1" applyFont="1" applyFill="1" applyBorder="1" applyAlignment="1" applyProtection="1">
      <alignment horizontal="center" vertical="center"/>
      <protection hidden="1"/>
    </xf>
    <xf numFmtId="2" fontId="12" fillId="2" borderId="16" xfId="3" applyNumberFormat="1" applyFont="1" applyFill="1" applyBorder="1" applyAlignment="1" applyProtection="1">
      <alignment horizontal="center" vertical="center"/>
      <protection hidden="1"/>
    </xf>
    <xf numFmtId="2" fontId="13" fillId="2" borderId="9" xfId="3" applyNumberFormat="1" applyFont="1" applyFill="1" applyBorder="1" applyAlignment="1" applyProtection="1">
      <alignment horizontal="center" vertical="center"/>
      <protection hidden="1"/>
    </xf>
    <xf numFmtId="2" fontId="13" fillId="2" borderId="10" xfId="3" applyNumberFormat="1" applyFont="1" applyFill="1" applyBorder="1" applyAlignment="1" applyProtection="1">
      <alignment horizontal="center" vertical="center"/>
      <protection hidden="1"/>
    </xf>
    <xf numFmtId="0" fontId="13" fillId="2" borderId="15" xfId="3" applyFont="1" applyFill="1" applyBorder="1" applyAlignment="1" applyProtection="1">
      <alignment horizontal="center" vertical="center" textRotation="90"/>
      <protection hidden="1"/>
    </xf>
    <xf numFmtId="2" fontId="13" fillId="2" borderId="12" xfId="3" applyNumberFormat="1" applyFont="1" applyFill="1" applyBorder="1" applyAlignment="1" applyProtection="1">
      <alignment horizontal="center" vertical="center"/>
      <protection hidden="1"/>
    </xf>
    <xf numFmtId="2" fontId="13" fillId="2" borderId="16" xfId="3" applyNumberFormat="1" applyFont="1" applyFill="1" applyBorder="1" applyAlignment="1" applyProtection="1">
      <alignment horizontal="center" vertical="center"/>
      <protection hidden="1"/>
    </xf>
    <xf numFmtId="0" fontId="14" fillId="2" borderId="15" xfId="3" applyFont="1" applyFill="1" applyBorder="1" applyAlignment="1" applyProtection="1">
      <alignment horizontal="center" vertical="center" textRotation="90"/>
      <protection hidden="1"/>
    </xf>
    <xf numFmtId="2" fontId="14" fillId="2" borderId="16" xfId="3" applyNumberFormat="1" applyFont="1" applyFill="1" applyBorder="1" applyAlignment="1" applyProtection="1">
      <alignment horizontal="center" vertical="center"/>
      <protection hidden="1"/>
    </xf>
    <xf numFmtId="0" fontId="15" fillId="2" borderId="23" xfId="3" applyFont="1" applyFill="1" applyBorder="1" applyAlignment="1" applyProtection="1">
      <alignment horizontal="center" vertical="center"/>
      <protection hidden="1"/>
    </xf>
    <xf numFmtId="0" fontId="16" fillId="0" borderId="0" xfId="5" applyFont="1" applyBorder="1" applyAlignment="1" applyProtection="1">
      <alignment horizontal="center"/>
      <protection hidden="1"/>
    </xf>
    <xf numFmtId="0" fontId="16" fillId="0" borderId="0" xfId="5" applyFont="1" applyBorder="1" applyProtection="1">
      <protection hidden="1"/>
    </xf>
    <xf numFmtId="0" fontId="16" fillId="0" borderId="0" xfId="5" applyFont="1" applyProtection="1">
      <protection hidden="1"/>
    </xf>
    <xf numFmtId="0" fontId="39" fillId="5" borderId="2" xfId="6" applyFont="1" applyFill="1" applyBorder="1" applyAlignment="1" applyProtection="1">
      <alignment horizontal="center" vertical="center"/>
    </xf>
    <xf numFmtId="0" fontId="7" fillId="0" borderId="0" xfId="5" applyProtection="1">
      <protection hidden="1"/>
    </xf>
    <xf numFmtId="0" fontId="9" fillId="0" borderId="0" xfId="5" applyFont="1" applyBorder="1" applyProtection="1">
      <protection hidden="1"/>
    </xf>
    <xf numFmtId="0" fontId="40" fillId="0" borderId="24" xfId="6" applyFont="1" applyFill="1" applyBorder="1" applyAlignment="1" applyProtection="1">
      <alignment vertical="center" wrapText="1"/>
    </xf>
    <xf numFmtId="0" fontId="40" fillId="0" borderId="24" xfId="6" applyFont="1" applyFill="1" applyBorder="1" applyAlignment="1" applyProtection="1">
      <alignment horizontal="right" vertical="center" wrapText="1"/>
    </xf>
    <xf numFmtId="0" fontId="7" fillId="0" borderId="25" xfId="5" applyBorder="1" applyProtection="1">
      <protection hidden="1"/>
    </xf>
    <xf numFmtId="0" fontId="8" fillId="0" borderId="0" xfId="5" applyFont="1" applyBorder="1" applyProtection="1">
      <protection hidden="1"/>
    </xf>
    <xf numFmtId="0" fontId="2" fillId="0" borderId="0" xfId="7" applyProtection="1">
      <protection locked="0"/>
    </xf>
    <xf numFmtId="0" fontId="7" fillId="0" borderId="27" xfId="5" applyBorder="1" applyProtection="1">
      <protection hidden="1"/>
    </xf>
    <xf numFmtId="0" fontId="44" fillId="0" borderId="8" xfId="7" applyFont="1" applyBorder="1" applyAlignment="1">
      <alignment vertical="top" wrapText="1"/>
    </xf>
    <xf numFmtId="0" fontId="7" fillId="0" borderId="0" xfId="5" applyBorder="1" applyProtection="1">
      <protection hidden="1"/>
    </xf>
    <xf numFmtId="0" fontId="38" fillId="0" borderId="0" xfId="6"/>
    <xf numFmtId="0" fontId="7" fillId="0" borderId="29" xfId="5" applyBorder="1" applyProtection="1">
      <protection hidden="1"/>
    </xf>
    <xf numFmtId="0" fontId="8" fillId="2" borderId="0" xfId="5" applyFont="1" applyFill="1" applyBorder="1" applyAlignment="1" applyProtection="1">
      <alignment vertical="center"/>
      <protection hidden="1"/>
    </xf>
    <xf numFmtId="0" fontId="7" fillId="0" borderId="0" xfId="5" applyProtection="1">
      <protection locked="0"/>
    </xf>
    <xf numFmtId="0" fontId="8" fillId="0" borderId="0" xfId="5" applyFont="1" applyProtection="1">
      <protection hidden="1"/>
    </xf>
    <xf numFmtId="0" fontId="8" fillId="0" borderId="0" xfId="5" applyFont="1" applyProtection="1">
      <protection locked="0"/>
    </xf>
    <xf numFmtId="0" fontId="7" fillId="0" borderId="28" xfId="5" applyBorder="1" applyProtection="1">
      <protection hidden="1"/>
    </xf>
    <xf numFmtId="0" fontId="7" fillId="0" borderId="18" xfId="5" applyBorder="1" applyProtection="1">
      <protection hidden="1"/>
    </xf>
    <xf numFmtId="0" fontId="7" fillId="0" borderId="30" xfId="5" applyBorder="1" applyProtection="1">
      <protection hidden="1"/>
    </xf>
    <xf numFmtId="0" fontId="41" fillId="0" borderId="21" xfId="0" applyFont="1" applyBorder="1" applyAlignment="1">
      <alignment vertical="top" wrapText="1"/>
    </xf>
    <xf numFmtId="0" fontId="41" fillId="0" borderId="8" xfId="0" applyFont="1" applyBorder="1" applyAlignment="1">
      <alignment vertical="top" wrapText="1"/>
    </xf>
    <xf numFmtId="0" fontId="42" fillId="0" borderId="21" xfId="0" applyFont="1" applyBorder="1" applyAlignment="1">
      <alignment vertical="top" wrapText="1"/>
    </xf>
    <xf numFmtId="0" fontId="42" fillId="0" borderId="8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3" fillId="0" borderId="8" xfId="0" applyFont="1" applyBorder="1" applyAlignment="1">
      <alignment vertical="top" wrapText="1"/>
    </xf>
    <xf numFmtId="0" fontId="44" fillId="0" borderId="8" xfId="6" applyFont="1" applyBorder="1" applyAlignment="1">
      <alignment vertical="top" wrapText="1"/>
    </xf>
    <xf numFmtId="0" fontId="30" fillId="0" borderId="8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top" wrapText="1"/>
    </xf>
    <xf numFmtId="0" fontId="20" fillId="0" borderId="0" xfId="3" applyFont="1" applyBorder="1" applyAlignment="1" applyProtection="1">
      <alignment vertical="center"/>
      <protection hidden="1"/>
    </xf>
    <xf numFmtId="0" fontId="2" fillId="10" borderId="34" xfId="0" applyFont="1" applyFill="1" applyBorder="1" applyAlignment="1" applyProtection="1">
      <alignment horizontal="left" vertical="center"/>
      <protection locked="0"/>
    </xf>
    <xf numFmtId="0" fontId="2" fillId="10" borderId="35" xfId="0" applyFont="1" applyFill="1" applyBorder="1" applyAlignment="1" applyProtection="1">
      <alignment horizontal="left" vertical="center"/>
      <protection locked="0"/>
    </xf>
    <xf numFmtId="0" fontId="0" fillId="8" borderId="0" xfId="0" applyFill="1" applyProtection="1"/>
    <xf numFmtId="0" fontId="2" fillId="12" borderId="0" xfId="0" applyFont="1" applyFill="1" applyProtection="1"/>
    <xf numFmtId="0" fontId="0" fillId="9" borderId="0" xfId="0" applyFill="1" applyProtection="1"/>
    <xf numFmtId="0" fontId="32" fillId="12" borderId="0" xfId="0" applyFont="1" applyFill="1" applyProtection="1"/>
    <xf numFmtId="0" fontId="0" fillId="12" borderId="0" xfId="0" applyFill="1" applyProtection="1"/>
    <xf numFmtId="166" fontId="8" fillId="2" borderId="56" xfId="0" applyNumberFormat="1" applyFont="1" applyFill="1" applyBorder="1" applyAlignment="1" applyProtection="1">
      <alignment vertical="center"/>
      <protection hidden="1"/>
    </xf>
    <xf numFmtId="0" fontId="16" fillId="2" borderId="0" xfId="3" applyFont="1" applyFill="1" applyAlignment="1" applyProtection="1">
      <alignment horizontal="center" vertical="center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19" fillId="2" borderId="0" xfId="3" applyFont="1" applyFill="1" applyAlignment="1" applyProtection="1">
      <alignment horizontal="left" vertical="center"/>
      <protection hidden="1"/>
    </xf>
    <xf numFmtId="0" fontId="0" fillId="0" borderId="0" xfId="0" applyBorder="1" applyAlignment="1" applyProtection="1">
      <alignment wrapText="1" shrinkToFit="1"/>
    </xf>
    <xf numFmtId="2" fontId="71" fillId="15" borderId="2" xfId="0" applyNumberFormat="1" applyFont="1" applyFill="1" applyBorder="1" applyAlignment="1" applyProtection="1">
      <alignment horizontal="center" vertical="center"/>
      <protection locked="0"/>
    </xf>
    <xf numFmtId="2" fontId="71" fillId="13" borderId="2" xfId="0" applyNumberFormat="1" applyFont="1" applyFill="1" applyBorder="1" applyAlignment="1" applyProtection="1">
      <alignment horizontal="center" vertical="center"/>
      <protection locked="0"/>
    </xf>
    <xf numFmtId="0" fontId="70" fillId="15" borderId="2" xfId="0" applyFont="1" applyFill="1" applyBorder="1" applyAlignment="1" applyProtection="1">
      <alignment horizontal="center" vertical="center"/>
      <protection hidden="1"/>
    </xf>
    <xf numFmtId="0" fontId="70" fillId="15" borderId="2" xfId="0" applyFont="1" applyFill="1" applyBorder="1" applyAlignment="1" applyProtection="1">
      <alignment horizontal="left" vertical="center"/>
      <protection hidden="1"/>
    </xf>
    <xf numFmtId="0" fontId="70" fillId="13" borderId="2" xfId="0" applyFont="1" applyFill="1" applyBorder="1" applyAlignment="1" applyProtection="1">
      <alignment horizontal="center" vertical="center"/>
      <protection hidden="1"/>
    </xf>
    <xf numFmtId="0" fontId="70" fillId="13" borderId="2" xfId="0" applyFont="1" applyFill="1" applyBorder="1" applyAlignment="1" applyProtection="1">
      <alignment horizontal="left" vertical="center"/>
      <protection hidden="1"/>
    </xf>
    <xf numFmtId="0" fontId="36" fillId="0" borderId="0" xfId="4" applyAlignment="1" applyProtection="1">
      <alignment vertical="center"/>
      <protection hidden="1"/>
    </xf>
    <xf numFmtId="0" fontId="39" fillId="5" borderId="0" xfId="6" applyFont="1" applyFill="1" applyBorder="1" applyAlignment="1" applyProtection="1">
      <alignment horizontal="center" vertical="center"/>
    </xf>
    <xf numFmtId="0" fontId="2" fillId="10" borderId="34" xfId="0" applyFont="1" applyFill="1" applyBorder="1" applyAlignment="1" applyProtection="1">
      <alignment horizontal="left" vertical="center"/>
      <protection hidden="1"/>
    </xf>
    <xf numFmtId="0" fontId="2" fillId="6" borderId="5" xfId="0" applyFont="1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20" xfId="0" applyFill="1" applyBorder="1" applyProtection="1">
      <protection hidden="1"/>
    </xf>
    <xf numFmtId="0" fontId="47" fillId="6" borderId="20" xfId="0" applyFont="1" applyFill="1" applyBorder="1" applyAlignment="1" applyProtection="1">
      <alignment horizont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0" fillId="6" borderId="0" xfId="0" applyFont="1" applyFill="1" applyBorder="1" applyAlignment="1" applyProtection="1">
      <alignment horizontal="center" vertical="center"/>
      <protection hidden="1"/>
    </xf>
    <xf numFmtId="0" fontId="51" fillId="8" borderId="0" xfId="0" applyFont="1" applyFill="1" applyBorder="1" applyAlignment="1" applyProtection="1">
      <alignment horizontal="center" vertical="center"/>
      <protection hidden="1"/>
    </xf>
    <xf numFmtId="0" fontId="50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Protection="1">
      <protection hidden="1"/>
    </xf>
    <xf numFmtId="0" fontId="49" fillId="8" borderId="0" xfId="0" applyFont="1" applyFill="1" applyBorder="1" applyAlignment="1" applyProtection="1">
      <alignment horizontal="center"/>
      <protection hidden="1"/>
    </xf>
    <xf numFmtId="0" fontId="33" fillId="6" borderId="0" xfId="0" applyFont="1" applyFill="1" applyBorder="1" applyProtection="1">
      <protection hidden="1"/>
    </xf>
    <xf numFmtId="0" fontId="33" fillId="6" borderId="0" xfId="0" applyFont="1" applyFill="1" applyBorder="1" applyAlignment="1" applyProtection="1">
      <alignment horizontal="center"/>
      <protection hidden="1"/>
    </xf>
    <xf numFmtId="0" fontId="54" fillId="6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Protection="1">
      <protection hidden="1"/>
    </xf>
    <xf numFmtId="0" fontId="64" fillId="6" borderId="17" xfId="0" applyFont="1" applyFill="1" applyBorder="1" applyAlignment="1" applyProtection="1">
      <alignment horizontal="center" vertical="center" wrapText="1"/>
      <protection hidden="1"/>
    </xf>
    <xf numFmtId="0" fontId="55" fillId="6" borderId="0" xfId="0" applyFont="1" applyFill="1" applyBorder="1" applyAlignment="1" applyProtection="1"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55" fillId="6" borderId="0" xfId="0" applyFont="1" applyFill="1" applyBorder="1" applyProtection="1">
      <protection hidden="1"/>
    </xf>
    <xf numFmtId="0" fontId="55" fillId="8" borderId="0" xfId="0" applyFont="1" applyFill="1" applyBorder="1" applyProtection="1">
      <protection hidden="1"/>
    </xf>
    <xf numFmtId="0" fontId="33" fillId="6" borderId="0" xfId="0" applyFont="1" applyFill="1" applyBorder="1" applyAlignment="1" applyProtection="1">
      <protection hidden="1"/>
    </xf>
    <xf numFmtId="0" fontId="60" fillId="6" borderId="0" xfId="14" applyFont="1" applyFill="1" applyBorder="1" applyAlignment="1" applyProtection="1">
      <protection hidden="1"/>
    </xf>
    <xf numFmtId="166" fontId="16" fillId="2" borderId="4" xfId="0" applyNumberFormat="1" applyFont="1" applyFill="1" applyBorder="1" applyAlignment="1" applyProtection="1">
      <alignment vertical="center"/>
      <protection hidden="1"/>
    </xf>
    <xf numFmtId="0" fontId="20" fillId="0" borderId="0" xfId="3" applyFont="1" applyAlignment="1" applyProtection="1">
      <alignment horizontal="left" vertical="center"/>
      <protection hidden="1"/>
    </xf>
    <xf numFmtId="2" fontId="24" fillId="2" borderId="16" xfId="3" applyNumberFormat="1" applyFont="1" applyFill="1" applyBorder="1" applyAlignment="1" applyProtection="1">
      <alignment horizontal="center" vertical="center"/>
      <protection hidden="1"/>
    </xf>
    <xf numFmtId="4" fontId="21" fillId="0" borderId="18" xfId="3" applyNumberFormat="1" applyFont="1" applyBorder="1" applyAlignment="1" applyProtection="1">
      <alignment horizontal="center" vertical="center" wrapText="1"/>
      <protection hidden="1"/>
    </xf>
    <xf numFmtId="166" fontId="73" fillId="0" borderId="0" xfId="3" applyNumberFormat="1" applyFont="1" applyBorder="1" applyAlignment="1" applyProtection="1">
      <alignment vertical="center" textRotation="90" wrapText="1"/>
      <protection hidden="1"/>
    </xf>
    <xf numFmtId="4" fontId="10" fillId="0" borderId="18" xfId="3" applyNumberFormat="1" applyFont="1" applyBorder="1" applyAlignment="1" applyProtection="1">
      <alignment vertical="center" wrapText="1"/>
      <protection hidden="1"/>
    </xf>
    <xf numFmtId="4" fontId="22" fillId="0" borderId="18" xfId="3" applyNumberFormat="1" applyFont="1" applyBorder="1" applyAlignment="1" applyProtection="1">
      <alignment horizontal="center" vertical="center" wrapText="1"/>
      <protection hidden="1"/>
    </xf>
    <xf numFmtId="0" fontId="74" fillId="0" borderId="0" xfId="3" applyFont="1" applyAlignment="1" applyProtection="1">
      <alignment vertical="center"/>
      <protection hidden="1"/>
    </xf>
    <xf numFmtId="166" fontId="30" fillId="20" borderId="2" xfId="3" applyNumberFormat="1" applyFont="1" applyFill="1" applyBorder="1" applyAlignment="1" applyProtection="1">
      <alignment horizontal="center" vertical="center" wrapText="1"/>
      <protection hidden="1"/>
    </xf>
    <xf numFmtId="4" fontId="22" fillId="3" borderId="18" xfId="3" applyNumberFormat="1" applyFont="1" applyFill="1" applyBorder="1" applyAlignment="1" applyProtection="1">
      <alignment horizontal="center" vertical="center" wrapText="1"/>
      <protection hidden="1"/>
    </xf>
    <xf numFmtId="166" fontId="22" fillId="3" borderId="2" xfId="3" applyNumberFormat="1" applyFont="1" applyFill="1" applyBorder="1" applyAlignment="1" applyProtection="1">
      <alignment horizontal="center" vertical="center" wrapText="1"/>
      <protection hidden="1"/>
    </xf>
    <xf numFmtId="3" fontId="16" fillId="2" borderId="4" xfId="0" applyNumberFormat="1" applyFont="1" applyFill="1" applyBorder="1" applyAlignment="1" applyProtection="1">
      <alignment vertical="center"/>
      <protection hidden="1"/>
    </xf>
    <xf numFmtId="3" fontId="16" fillId="2" borderId="56" xfId="0" applyNumberFormat="1" applyFont="1" applyFill="1" applyBorder="1" applyAlignment="1" applyProtection="1">
      <alignment vertical="center"/>
      <protection hidden="1"/>
    </xf>
    <xf numFmtId="0" fontId="37" fillId="0" borderId="0" xfId="5" applyFont="1" applyAlignment="1" applyProtection="1">
      <alignment horizontal="center" vertical="center" wrapText="1"/>
      <protection hidden="1"/>
    </xf>
    <xf numFmtId="0" fontId="7" fillId="0" borderId="0" xfId="5" applyAlignment="1" applyProtection="1">
      <alignment horizontal="left" vertical="center"/>
      <protection hidden="1"/>
    </xf>
    <xf numFmtId="0" fontId="36" fillId="2" borderId="26" xfId="4" applyFill="1" applyBorder="1" applyAlignment="1" applyProtection="1">
      <alignment vertical="center"/>
      <protection hidden="1"/>
    </xf>
    <xf numFmtId="0" fontId="36" fillId="2" borderId="28" xfId="4" applyFill="1" applyBorder="1" applyAlignment="1" applyProtection="1">
      <alignment vertical="center"/>
      <protection hidden="1"/>
    </xf>
    <xf numFmtId="166" fontId="30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15" fillId="2" borderId="59" xfId="3" applyFont="1" applyFill="1" applyBorder="1" applyAlignment="1" applyProtection="1">
      <alignment horizontal="center" vertical="center" textRotation="90"/>
      <protection hidden="1"/>
    </xf>
    <xf numFmtId="2" fontId="27" fillId="2" borderId="2" xfId="3" applyNumberFormat="1" applyFont="1" applyFill="1" applyBorder="1" applyAlignment="1" applyProtection="1">
      <alignment horizontal="center" vertical="center" wrapText="1"/>
      <protection hidden="1"/>
    </xf>
    <xf numFmtId="2" fontId="15" fillId="2" borderId="3" xfId="3" applyNumberFormat="1" applyFont="1" applyFill="1" applyBorder="1" applyAlignment="1" applyProtection="1">
      <alignment horizontal="center" vertical="center"/>
      <protection hidden="1"/>
    </xf>
    <xf numFmtId="0" fontId="15" fillId="2" borderId="2" xfId="3" applyFont="1" applyFill="1" applyBorder="1" applyAlignment="1" applyProtection="1">
      <alignment horizontal="center" vertical="center" textRotation="90"/>
      <protection hidden="1"/>
    </xf>
    <xf numFmtId="2" fontId="15" fillId="2" borderId="2" xfId="3" applyNumberFormat="1" applyFont="1" applyFill="1" applyBorder="1" applyAlignment="1" applyProtection="1">
      <alignment horizontal="center" vertical="center"/>
      <protection hidden="1"/>
    </xf>
    <xf numFmtId="2" fontId="27" fillId="2" borderId="2" xfId="3" applyNumberFormat="1" applyFont="1" applyFill="1" applyBorder="1" applyAlignment="1" applyProtection="1">
      <alignment vertical="center" wrapText="1"/>
      <protection hidden="1"/>
    </xf>
    <xf numFmtId="2" fontId="25" fillId="2" borderId="2" xfId="3" applyNumberFormat="1" applyFont="1" applyFill="1" applyBorder="1" applyAlignment="1" applyProtection="1">
      <alignment horizontal="center" vertical="center"/>
      <protection hidden="1"/>
    </xf>
    <xf numFmtId="166" fontId="21" fillId="0" borderId="2" xfId="3" applyNumberFormat="1" applyFont="1" applyBorder="1" applyAlignment="1" applyProtection="1">
      <alignment horizontal="center" vertical="center" wrapText="1"/>
      <protection hidden="1"/>
    </xf>
    <xf numFmtId="4" fontId="21" fillId="3" borderId="18" xfId="3" applyNumberFormat="1" applyFont="1" applyFill="1" applyBorder="1" applyAlignment="1" applyProtection="1">
      <alignment horizontal="center" vertical="center" wrapText="1"/>
      <protection hidden="1"/>
    </xf>
    <xf numFmtId="166" fontId="21" fillId="3" borderId="2" xfId="3" applyNumberFormat="1" applyFont="1" applyFill="1" applyBorder="1" applyAlignment="1" applyProtection="1">
      <alignment horizontal="center" vertical="center" wrapText="1"/>
      <protection hidden="1"/>
    </xf>
    <xf numFmtId="166" fontId="10" fillId="0" borderId="2" xfId="3" applyNumberFormat="1" applyFont="1" applyBorder="1" applyAlignment="1" applyProtection="1">
      <alignment vertical="center" wrapText="1"/>
      <protection hidden="1"/>
    </xf>
    <xf numFmtId="0" fontId="0" fillId="9" borderId="0" xfId="0" applyFill="1" applyProtection="1">
      <protection hidden="1"/>
    </xf>
    <xf numFmtId="0" fontId="33" fillId="9" borderId="0" xfId="0" applyFont="1" applyFill="1" applyAlignment="1" applyProtection="1">
      <alignment vertical="center"/>
      <protection hidden="1"/>
    </xf>
    <xf numFmtId="0" fontId="68" fillId="9" borderId="0" xfId="0" applyFont="1" applyFill="1" applyProtection="1">
      <protection hidden="1"/>
    </xf>
    <xf numFmtId="0" fontId="45" fillId="9" borderId="0" xfId="0" applyFont="1" applyFill="1" applyProtection="1">
      <protection hidden="1"/>
    </xf>
    <xf numFmtId="0" fontId="66" fillId="9" borderId="58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9" borderId="0" xfId="0" applyFill="1" applyBorder="1" applyProtection="1">
      <protection hidden="1"/>
    </xf>
    <xf numFmtId="0" fontId="68" fillId="9" borderId="0" xfId="0" applyFont="1" applyFill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 applyProtection="1">
      <alignment wrapText="1"/>
      <protection hidden="1"/>
    </xf>
    <xf numFmtId="0" fontId="33" fillId="8" borderId="2" xfId="0" applyFont="1" applyFill="1" applyBorder="1" applyAlignment="1" applyProtection="1">
      <alignment horizontal="center" vertical="center" wrapText="1"/>
      <protection hidden="1"/>
    </xf>
    <xf numFmtId="0" fontId="33" fillId="8" borderId="2" xfId="0" applyFont="1" applyFill="1" applyBorder="1" applyAlignment="1" applyProtection="1">
      <alignment horizontal="center" vertical="center"/>
      <protection hidden="1"/>
    </xf>
    <xf numFmtId="0" fontId="33" fillId="8" borderId="2" xfId="0" applyFont="1" applyFill="1" applyBorder="1" applyProtection="1">
      <protection hidden="1"/>
    </xf>
    <xf numFmtId="0" fontId="68" fillId="8" borderId="2" xfId="0" applyFont="1" applyFill="1" applyBorder="1" applyAlignment="1" applyProtection="1">
      <alignment horizontal="center" wrapText="1"/>
      <protection hidden="1"/>
    </xf>
    <xf numFmtId="9" fontId="68" fillId="8" borderId="2" xfId="0" applyNumberFormat="1" applyFont="1" applyFill="1" applyBorder="1" applyAlignment="1" applyProtection="1">
      <alignment horizontal="center"/>
      <protection hidden="1"/>
    </xf>
    <xf numFmtId="0" fontId="68" fillId="8" borderId="0" xfId="0" applyFont="1" applyFill="1" applyAlignment="1" applyProtection="1">
      <alignment horizontal="center"/>
      <protection hidden="1"/>
    </xf>
    <xf numFmtId="0" fontId="68" fillId="8" borderId="2" xfId="0" applyFont="1" applyFill="1" applyBorder="1" applyAlignment="1" applyProtection="1">
      <alignment horizontal="center"/>
      <protection hidden="1"/>
    </xf>
    <xf numFmtId="0" fontId="33" fillId="8" borderId="2" xfId="0" applyFont="1" applyFill="1" applyBorder="1" applyAlignment="1" applyProtection="1">
      <alignment horizontal="right"/>
      <protection hidden="1"/>
    </xf>
    <xf numFmtId="0" fontId="69" fillId="9" borderId="0" xfId="0" applyFont="1" applyFill="1" applyAlignment="1" applyProtection="1">
      <alignment horizontal="right"/>
      <protection hidden="1"/>
    </xf>
    <xf numFmtId="2" fontId="69" fillId="9" borderId="0" xfId="0" applyNumberFormat="1" applyFont="1" applyFill="1" applyAlignment="1" applyProtection="1">
      <alignment horizontal="center" vertical="center" wrapText="1"/>
      <protection hidden="1"/>
    </xf>
    <xf numFmtId="0" fontId="0" fillId="9" borderId="1" xfId="0" applyFill="1" applyBorder="1" applyProtection="1">
      <protection hidden="1"/>
    </xf>
    <xf numFmtId="0" fontId="0" fillId="0" borderId="0" xfId="0"/>
    <xf numFmtId="3" fontId="16" fillId="2" borderId="64" xfId="0" applyNumberFormat="1" applyFont="1" applyFill="1" applyBorder="1" applyAlignment="1" applyProtection="1">
      <alignment vertical="center"/>
      <protection hidden="1"/>
    </xf>
    <xf numFmtId="166" fontId="16" fillId="2" borderId="64" xfId="0" applyNumberFormat="1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protection hidden="1"/>
    </xf>
    <xf numFmtId="0" fontId="7" fillId="2" borderId="65" xfId="3" applyFill="1" applyBorder="1" applyProtection="1">
      <protection hidden="1"/>
    </xf>
    <xf numFmtId="0" fontId="9" fillId="2" borderId="66" xfId="3" applyFont="1" applyFill="1" applyBorder="1" applyAlignment="1" applyProtection="1">
      <alignment vertical="center"/>
      <protection hidden="1"/>
    </xf>
    <xf numFmtId="0" fontId="9" fillId="2" borderId="69" xfId="3" applyFont="1" applyFill="1" applyBorder="1" applyAlignment="1" applyProtection="1">
      <alignment vertical="center"/>
      <protection hidden="1"/>
    </xf>
    <xf numFmtId="2" fontId="18" fillId="2" borderId="70" xfId="3" applyNumberFormat="1" applyFont="1" applyFill="1" applyBorder="1" applyAlignment="1" applyProtection="1">
      <alignment vertical="center"/>
      <protection hidden="1"/>
    </xf>
    <xf numFmtId="2" fontId="18" fillId="2" borderId="71" xfId="3" applyNumberFormat="1" applyFont="1" applyFill="1" applyBorder="1" applyAlignment="1" applyProtection="1">
      <alignment vertical="center"/>
      <protection hidden="1"/>
    </xf>
    <xf numFmtId="2" fontId="18" fillId="2" borderId="72" xfId="3" applyNumberFormat="1" applyFont="1" applyFill="1" applyBorder="1" applyAlignment="1" applyProtection="1">
      <alignment vertical="center"/>
      <protection hidden="1"/>
    </xf>
    <xf numFmtId="0" fontId="9" fillId="2" borderId="73" xfId="3" applyFont="1" applyFill="1" applyBorder="1" applyAlignment="1" applyProtection="1">
      <alignment vertical="center"/>
      <protection hidden="1"/>
    </xf>
    <xf numFmtId="2" fontId="18" fillId="2" borderId="66" xfId="3" applyNumberFormat="1" applyFont="1" applyFill="1" applyBorder="1" applyAlignment="1" applyProtection="1">
      <alignment vertical="center"/>
      <protection hidden="1"/>
    </xf>
    <xf numFmtId="0" fontId="15" fillId="2" borderId="18" xfId="3" applyFont="1" applyFill="1" applyBorder="1" applyAlignment="1" applyProtection="1">
      <alignment horizontal="center" vertical="center"/>
      <protection hidden="1"/>
    </xf>
    <xf numFmtId="2" fontId="27" fillId="2" borderId="18" xfId="3" applyNumberFormat="1" applyFont="1" applyFill="1" applyBorder="1" applyAlignment="1" applyProtection="1">
      <alignment vertical="center" wrapText="1"/>
      <protection hidden="1"/>
    </xf>
    <xf numFmtId="2" fontId="18" fillId="2" borderId="23" xfId="3" applyNumberFormat="1" applyFont="1" applyFill="1" applyBorder="1" applyAlignment="1" applyProtection="1">
      <alignment vertical="center"/>
      <protection hidden="1"/>
    </xf>
    <xf numFmtId="0" fontId="16" fillId="2" borderId="2" xfId="3" applyFont="1" applyFill="1" applyBorder="1" applyAlignment="1" applyProtection="1">
      <alignment vertical="center"/>
      <protection hidden="1"/>
    </xf>
    <xf numFmtId="0" fontId="8" fillId="2" borderId="56" xfId="0" applyFont="1" applyFill="1" applyBorder="1" applyAlignment="1" applyProtection="1">
      <alignment vertical="center"/>
      <protection hidden="1"/>
    </xf>
    <xf numFmtId="165" fontId="17" fillId="2" borderId="74" xfId="3" applyNumberFormat="1" applyFont="1" applyFill="1" applyBorder="1" applyAlignment="1" applyProtection="1">
      <alignment vertical="center"/>
      <protection hidden="1"/>
    </xf>
    <xf numFmtId="165" fontId="17" fillId="2" borderId="75" xfId="3" applyNumberFormat="1" applyFont="1" applyFill="1" applyBorder="1" applyAlignment="1" applyProtection="1">
      <alignment vertical="center"/>
      <protection hidden="1"/>
    </xf>
    <xf numFmtId="165" fontId="17" fillId="2" borderId="76" xfId="3" applyNumberFormat="1" applyFont="1" applyFill="1" applyBorder="1" applyAlignment="1" applyProtection="1">
      <alignment vertical="center"/>
      <protection hidden="1"/>
    </xf>
    <xf numFmtId="165" fontId="24" fillId="2" borderId="16" xfId="3" applyNumberFormat="1" applyFont="1" applyFill="1" applyBorder="1" applyAlignment="1" applyProtection="1">
      <alignment vertical="center"/>
      <protection hidden="1"/>
    </xf>
    <xf numFmtId="165" fontId="17" fillId="2" borderId="77" xfId="3" applyNumberFormat="1" applyFont="1" applyFill="1" applyBorder="1" applyAlignment="1" applyProtection="1">
      <alignment vertical="center"/>
      <protection hidden="1"/>
    </xf>
    <xf numFmtId="2" fontId="14" fillId="2" borderId="12" xfId="3" applyNumberFormat="1" applyFont="1" applyFill="1" applyBorder="1" applyAlignment="1" applyProtection="1">
      <alignment horizontal="center" vertical="center"/>
      <protection hidden="1"/>
    </xf>
    <xf numFmtId="0" fontId="3" fillId="2" borderId="23" xfId="2" applyFont="1" applyFill="1" applyBorder="1" applyAlignment="1" applyProtection="1">
      <alignment vertical="center"/>
      <protection hidden="1"/>
    </xf>
    <xf numFmtId="0" fontId="7" fillId="2" borderId="0" xfId="3" applyFill="1" applyBorder="1" applyProtection="1">
      <protection hidden="1"/>
    </xf>
    <xf numFmtId="0" fontId="53" fillId="9" borderId="0" xfId="14" applyFont="1" applyFill="1" applyBorder="1" applyAlignment="1" applyProtection="1">
      <alignment horizontal="center" vertical="center"/>
      <protection hidden="1"/>
    </xf>
    <xf numFmtId="0" fontId="33" fillId="6" borderId="7" xfId="0" applyFont="1" applyFill="1" applyBorder="1" applyAlignment="1" applyProtection="1">
      <alignment wrapText="1"/>
      <protection hidden="1"/>
    </xf>
    <xf numFmtId="0" fontId="33" fillId="6" borderId="19" xfId="0" applyFont="1" applyFill="1" applyBorder="1" applyAlignment="1" applyProtection="1">
      <alignment wrapText="1"/>
      <protection hidden="1"/>
    </xf>
    <xf numFmtId="0" fontId="33" fillId="6" borderId="8" xfId="0" applyFont="1" applyFill="1" applyBorder="1" applyAlignment="1" applyProtection="1">
      <alignment wrapText="1"/>
      <protection hidden="1"/>
    </xf>
    <xf numFmtId="0" fontId="33" fillId="6" borderId="7" xfId="0" applyFont="1" applyFill="1" applyBorder="1" applyAlignment="1" applyProtection="1">
      <alignment horizontal="left" vertical="center" wrapText="1"/>
      <protection hidden="1"/>
    </xf>
    <xf numFmtId="0" fontId="40" fillId="0" borderId="21" xfId="0" applyFont="1" applyBorder="1" applyAlignment="1">
      <alignment vertical="top" wrapText="1"/>
    </xf>
    <xf numFmtId="0" fontId="40" fillId="0" borderId="8" xfId="0" applyFont="1" applyBorder="1" applyAlignment="1">
      <alignment vertical="top" wrapText="1"/>
    </xf>
    <xf numFmtId="0" fontId="81" fillId="0" borderId="21" xfId="0" applyFont="1" applyBorder="1" applyAlignment="1">
      <alignment vertical="top" wrapText="1"/>
    </xf>
    <xf numFmtId="0" fontId="81" fillId="0" borderId="8" xfId="0" applyFont="1" applyBorder="1" applyAlignment="1">
      <alignment vertical="top" wrapText="1"/>
    </xf>
    <xf numFmtId="0" fontId="80" fillId="0" borderId="21" xfId="0" applyFont="1" applyBorder="1" applyAlignment="1">
      <alignment vertical="top" wrapText="1"/>
    </xf>
    <xf numFmtId="0" fontId="80" fillId="0" borderId="8" xfId="0" applyFont="1" applyBorder="1" applyAlignment="1">
      <alignment vertical="top" wrapText="1"/>
    </xf>
    <xf numFmtId="0" fontId="82" fillId="6" borderId="0" xfId="0" applyFont="1" applyFill="1" applyProtection="1">
      <protection hidden="1"/>
    </xf>
    <xf numFmtId="14" fontId="2" fillId="10" borderId="53" xfId="0" applyNumberFormat="1" applyFont="1" applyFill="1" applyBorder="1" applyAlignment="1" applyProtection="1">
      <alignment horizontal="left" vertical="center"/>
      <protection hidden="1"/>
    </xf>
    <xf numFmtId="14" fontId="2" fillId="10" borderId="55" xfId="0" applyNumberFormat="1" applyFont="1" applyFill="1" applyBorder="1" applyAlignment="1" applyProtection="1">
      <alignment horizontal="left" vertical="center"/>
      <protection hidden="1"/>
    </xf>
    <xf numFmtId="14" fontId="2" fillId="10" borderId="54" xfId="0" applyNumberFormat="1" applyFont="1" applyFill="1" applyBorder="1" applyAlignment="1" applyProtection="1">
      <alignment horizontal="left" vertical="center"/>
      <protection hidden="1"/>
    </xf>
    <xf numFmtId="0" fontId="53" fillId="9" borderId="31" xfId="14" applyFont="1" applyFill="1" applyBorder="1" applyAlignment="1" applyProtection="1">
      <alignment horizontal="center" vertical="center"/>
      <protection hidden="1"/>
    </xf>
    <xf numFmtId="0" fontId="53" fillId="9" borderId="32" xfId="14" applyFont="1" applyFill="1" applyBorder="1" applyAlignment="1" applyProtection="1">
      <alignment horizontal="center" vertical="center"/>
      <protection hidden="1"/>
    </xf>
    <xf numFmtId="0" fontId="53" fillId="9" borderId="33" xfId="14" applyFont="1" applyFill="1" applyBorder="1" applyAlignment="1" applyProtection="1">
      <alignment horizontal="center" vertical="center"/>
      <protection hidden="1"/>
    </xf>
    <xf numFmtId="0" fontId="53" fillId="9" borderId="31" xfId="14" applyFont="1" applyFill="1" applyBorder="1" applyAlignment="1" applyProtection="1">
      <alignment vertical="center"/>
      <protection hidden="1"/>
    </xf>
    <xf numFmtId="0" fontId="53" fillId="9" borderId="32" xfId="14" applyFont="1" applyFill="1" applyBorder="1" applyAlignment="1" applyProtection="1">
      <alignment vertical="center"/>
      <protection hidden="1"/>
    </xf>
    <xf numFmtId="0" fontId="53" fillId="9" borderId="33" xfId="14" applyFont="1" applyFill="1" applyBorder="1" applyAlignment="1" applyProtection="1">
      <alignment vertical="center"/>
      <protection hidden="1"/>
    </xf>
    <xf numFmtId="0" fontId="53" fillId="9" borderId="78" xfId="14" applyFont="1" applyFill="1" applyBorder="1" applyAlignment="1" applyProtection="1">
      <alignment vertical="center"/>
      <protection hidden="1"/>
    </xf>
    <xf numFmtId="0" fontId="53" fillId="9" borderId="79" xfId="14" applyFont="1" applyFill="1" applyBorder="1" applyAlignment="1" applyProtection="1">
      <alignment vertical="center"/>
      <protection hidden="1"/>
    </xf>
    <xf numFmtId="0" fontId="53" fillId="9" borderId="80" xfId="14" applyFont="1" applyFill="1" applyBorder="1" applyAlignment="1" applyProtection="1">
      <alignment vertical="center"/>
      <protection hidden="1"/>
    </xf>
    <xf numFmtId="0" fontId="61" fillId="7" borderId="0" xfId="0" applyFont="1" applyFill="1" applyBorder="1" applyAlignment="1" applyProtection="1">
      <alignment horizontal="center" vertical="center" wrapText="1"/>
      <protection hidden="1"/>
    </xf>
    <xf numFmtId="0" fontId="5" fillId="7" borderId="0" xfId="0" applyFont="1" applyFill="1" applyBorder="1" applyAlignment="1" applyProtection="1">
      <alignment horizontal="center" vertical="center" wrapText="1"/>
      <protection hidden="1"/>
    </xf>
    <xf numFmtId="0" fontId="56" fillId="11" borderId="36" xfId="14" applyFont="1" applyFill="1" applyBorder="1" applyAlignment="1" applyProtection="1">
      <alignment horizontal="center" vertical="center"/>
      <protection hidden="1"/>
    </xf>
    <xf numFmtId="0" fontId="56" fillId="11" borderId="20" xfId="14" applyFont="1" applyFill="1" applyBorder="1" applyAlignment="1" applyProtection="1">
      <alignment horizontal="center" vertical="center"/>
      <protection hidden="1"/>
    </xf>
    <xf numFmtId="0" fontId="57" fillId="8" borderId="0" xfId="0" applyFont="1" applyFill="1" applyBorder="1" applyAlignment="1" applyProtection="1">
      <alignment horizontal="center" vertical="center" wrapText="1"/>
      <protection hidden="1"/>
    </xf>
    <xf numFmtId="0" fontId="58" fillId="9" borderId="37" xfId="14" applyFont="1" applyFill="1" applyBorder="1" applyAlignment="1" applyProtection="1">
      <alignment horizontal="center" vertical="center"/>
      <protection hidden="1"/>
    </xf>
    <xf numFmtId="0" fontId="58" fillId="9" borderId="38" xfId="14" applyFont="1" applyFill="1" applyBorder="1" applyAlignment="1" applyProtection="1">
      <alignment horizontal="center" vertical="center"/>
      <protection hidden="1"/>
    </xf>
    <xf numFmtId="0" fontId="58" fillId="9" borderId="39" xfId="14" applyFont="1" applyFill="1" applyBorder="1" applyAlignment="1" applyProtection="1">
      <alignment horizontal="center" vertical="center"/>
      <protection hidden="1"/>
    </xf>
    <xf numFmtId="0" fontId="58" fillId="9" borderId="43" xfId="14" applyFont="1" applyFill="1" applyBorder="1" applyAlignment="1" applyProtection="1">
      <alignment horizontal="center" vertical="center"/>
      <protection hidden="1"/>
    </xf>
    <xf numFmtId="0" fontId="58" fillId="9" borderId="44" xfId="14" applyFont="1" applyFill="1" applyBorder="1" applyAlignment="1" applyProtection="1">
      <alignment horizontal="center" vertical="center"/>
      <protection hidden="1"/>
    </xf>
    <xf numFmtId="0" fontId="58" fillId="9" borderId="45" xfId="14" applyFont="1" applyFill="1" applyBorder="1" applyAlignment="1" applyProtection="1">
      <alignment horizontal="center" vertical="center"/>
      <protection hidden="1"/>
    </xf>
    <xf numFmtId="0" fontId="59" fillId="11" borderId="40" xfId="14" applyFont="1" applyFill="1" applyBorder="1" applyAlignment="1" applyProtection="1">
      <alignment horizontal="center" vertical="center"/>
      <protection hidden="1"/>
    </xf>
    <xf numFmtId="0" fontId="59" fillId="11" borderId="41" xfId="14" applyFont="1" applyFill="1" applyBorder="1" applyAlignment="1" applyProtection="1">
      <alignment horizontal="center" vertical="center"/>
      <protection hidden="1"/>
    </xf>
    <xf numFmtId="0" fontId="59" fillId="11" borderId="42" xfId="14" applyFont="1" applyFill="1" applyBorder="1" applyAlignment="1" applyProtection="1">
      <alignment horizontal="center" vertical="center"/>
      <protection hidden="1"/>
    </xf>
    <xf numFmtId="0" fontId="59" fillId="11" borderId="46" xfId="14" applyFont="1" applyFill="1" applyBorder="1" applyAlignment="1" applyProtection="1">
      <alignment horizontal="center" vertical="center"/>
      <protection hidden="1"/>
    </xf>
    <xf numFmtId="0" fontId="59" fillId="11" borderId="47" xfId="14" applyFont="1" applyFill="1" applyBorder="1" applyAlignment="1" applyProtection="1">
      <alignment horizontal="center" vertical="center"/>
      <protection hidden="1"/>
    </xf>
    <xf numFmtId="0" fontId="59" fillId="11" borderId="48" xfId="14" applyFont="1" applyFill="1" applyBorder="1" applyAlignment="1" applyProtection="1">
      <alignment horizontal="center" vertical="center"/>
      <protection hidden="1"/>
    </xf>
    <xf numFmtId="0" fontId="53" fillId="9" borderId="81" xfId="14" applyFont="1" applyFill="1" applyBorder="1" applyAlignment="1" applyProtection="1">
      <alignment horizontal="center" vertical="center"/>
      <protection hidden="1"/>
    </xf>
    <xf numFmtId="0" fontId="53" fillId="9" borderId="82" xfId="14" applyFont="1" applyFill="1" applyBorder="1" applyAlignment="1" applyProtection="1">
      <alignment horizontal="center" vertical="center"/>
      <protection hidden="1"/>
    </xf>
    <xf numFmtId="0" fontId="53" fillId="9" borderId="83" xfId="14" applyFont="1" applyFill="1" applyBorder="1" applyAlignment="1" applyProtection="1">
      <alignment horizontal="center" vertical="center"/>
      <protection hidden="1"/>
    </xf>
    <xf numFmtId="0" fontId="53" fillId="9" borderId="84" xfId="14" applyFont="1" applyFill="1" applyBorder="1" applyAlignment="1" applyProtection="1">
      <alignment horizontal="center" vertical="center"/>
      <protection hidden="1"/>
    </xf>
    <xf numFmtId="0" fontId="53" fillId="9" borderId="0" xfId="14" applyFont="1" applyFill="1" applyBorder="1" applyAlignment="1" applyProtection="1">
      <alignment horizontal="center" vertical="center"/>
      <protection hidden="1"/>
    </xf>
    <xf numFmtId="0" fontId="53" fillId="9" borderId="85" xfId="14" applyFont="1" applyFill="1" applyBorder="1" applyAlignment="1" applyProtection="1">
      <alignment horizontal="center" vertical="center"/>
      <protection hidden="1"/>
    </xf>
    <xf numFmtId="0" fontId="53" fillId="9" borderId="86" xfId="14" applyFont="1" applyFill="1" applyBorder="1" applyAlignment="1" applyProtection="1">
      <alignment horizontal="center" vertical="center"/>
      <protection hidden="1"/>
    </xf>
    <xf numFmtId="0" fontId="53" fillId="9" borderId="44" xfId="14" applyFont="1" applyFill="1" applyBorder="1" applyAlignment="1" applyProtection="1">
      <alignment horizontal="center" vertical="center"/>
      <protection hidden="1"/>
    </xf>
    <xf numFmtId="0" fontId="53" fillId="9" borderId="87" xfId="14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Border="1" applyAlignment="1" applyProtection="1">
      <alignment horizontal="center" vertical="center"/>
      <protection hidden="1"/>
    </xf>
    <xf numFmtId="0" fontId="48" fillId="6" borderId="0" xfId="0" applyFont="1" applyFill="1" applyBorder="1" applyAlignment="1" applyProtection="1">
      <alignment horizontal="center"/>
      <protection hidden="1"/>
    </xf>
    <xf numFmtId="0" fontId="50" fillId="8" borderId="0" xfId="0" applyFont="1" applyFill="1" applyBorder="1" applyAlignment="1" applyProtection="1">
      <alignment horizontal="center" vertical="center"/>
      <protection hidden="1"/>
    </xf>
    <xf numFmtId="0" fontId="47" fillId="6" borderId="20" xfId="0" applyFont="1" applyFill="1" applyBorder="1" applyAlignment="1" applyProtection="1">
      <alignment horizontal="center"/>
      <protection hidden="1"/>
    </xf>
    <xf numFmtId="0" fontId="47" fillId="6" borderId="0" xfId="0" applyFont="1" applyFill="1" applyBorder="1" applyAlignment="1" applyProtection="1">
      <alignment horizontal="center"/>
      <protection hidden="1"/>
    </xf>
    <xf numFmtId="0" fontId="19" fillId="2" borderId="0" xfId="3" applyFont="1" applyFill="1" applyAlignment="1" applyProtection="1">
      <alignment horizontal="center" vertical="center"/>
      <protection hidden="1"/>
    </xf>
    <xf numFmtId="0" fontId="26" fillId="2" borderId="2" xfId="3" applyFont="1" applyFill="1" applyBorder="1" applyAlignment="1" applyProtection="1">
      <alignment horizontal="center" vertical="center" wrapText="1"/>
      <protection hidden="1"/>
    </xf>
    <xf numFmtId="0" fontId="26" fillId="2" borderId="17" xfId="3" applyFont="1" applyFill="1" applyBorder="1" applyAlignment="1" applyProtection="1">
      <alignment horizontal="center" vertical="center" wrapText="1"/>
      <protection hidden="1"/>
    </xf>
    <xf numFmtId="0" fontId="9" fillId="2" borderId="68" xfId="3" applyFont="1" applyFill="1" applyBorder="1" applyAlignment="1" applyProtection="1">
      <alignment vertical="center"/>
      <protection hidden="1"/>
    </xf>
    <xf numFmtId="0" fontId="9" fillId="2" borderId="67" xfId="3" applyFont="1" applyFill="1" applyBorder="1" applyAlignment="1" applyProtection="1">
      <alignment vertical="center"/>
      <protection hidden="1"/>
    </xf>
    <xf numFmtId="0" fontId="19" fillId="2" borderId="0" xfId="3" applyFont="1" applyFill="1" applyAlignment="1" applyProtection="1">
      <alignment horizontal="left" vertical="center"/>
      <protection hidden="1"/>
    </xf>
    <xf numFmtId="0" fontId="63" fillId="14" borderId="51" xfId="14" applyFont="1" applyFill="1" applyBorder="1" applyAlignment="1" applyProtection="1">
      <alignment horizontal="center" vertical="center" wrapText="1"/>
      <protection locked="0"/>
    </xf>
    <xf numFmtId="0" fontId="63" fillId="14" borderId="52" xfId="14" applyFont="1" applyFill="1" applyBorder="1" applyAlignment="1" applyProtection="1">
      <alignment horizontal="center" vertical="center" wrapText="1"/>
      <protection locked="0"/>
    </xf>
    <xf numFmtId="0" fontId="26" fillId="2" borderId="22" xfId="3" applyFont="1" applyFill="1" applyBorder="1" applyAlignment="1" applyProtection="1">
      <alignment horizontal="center" vertical="center" wrapText="1"/>
      <protection hidden="1"/>
    </xf>
    <xf numFmtId="0" fontId="7" fillId="2" borderId="0" xfId="3" applyFill="1" applyAlignment="1" applyProtection="1">
      <alignment horizontal="center" vertical="center"/>
      <protection hidden="1"/>
    </xf>
    <xf numFmtId="0" fontId="31" fillId="3" borderId="20" xfId="3" applyFont="1" applyFill="1" applyBorder="1" applyAlignment="1" applyProtection="1">
      <alignment horizontal="center" vertical="center"/>
      <protection locked="0"/>
    </xf>
    <xf numFmtId="0" fontId="31" fillId="3" borderId="0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3" fillId="2" borderId="11" xfId="2" applyFont="1" applyFill="1" applyBorder="1" applyAlignment="1" applyProtection="1">
      <alignment horizontal="center" vertical="center"/>
      <protection hidden="1"/>
    </xf>
    <xf numFmtId="0" fontId="3" fillId="2" borderId="17" xfId="2" applyFont="1" applyFill="1" applyBorder="1" applyAlignment="1" applyProtection="1">
      <alignment horizontal="center" vertical="center"/>
      <protection hidden="1"/>
    </xf>
    <xf numFmtId="0" fontId="3" fillId="2" borderId="22" xfId="2" applyFont="1" applyFill="1" applyBorder="1" applyAlignment="1" applyProtection="1">
      <alignment horizontal="center" vertical="center"/>
      <protection hidden="1"/>
    </xf>
    <xf numFmtId="0" fontId="3" fillId="2" borderId="63" xfId="2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3" fillId="2" borderId="50" xfId="2" applyFont="1" applyFill="1" applyBorder="1" applyAlignment="1" applyProtection="1">
      <alignment horizontal="center" vertical="center"/>
      <protection hidden="1"/>
    </xf>
    <xf numFmtId="0" fontId="21" fillId="2" borderId="17" xfId="3" applyFont="1" applyFill="1" applyBorder="1" applyAlignment="1" applyProtection="1">
      <alignment horizontal="center" vertical="center"/>
      <protection hidden="1"/>
    </xf>
    <xf numFmtId="0" fontId="21" fillId="2" borderId="18" xfId="3" applyFont="1" applyFill="1" applyBorder="1" applyAlignment="1" applyProtection="1">
      <alignment horizontal="center" vertical="center"/>
      <protection hidden="1"/>
    </xf>
    <xf numFmtId="0" fontId="4" fillId="2" borderId="17" xfId="2" applyFont="1" applyFill="1" applyBorder="1" applyAlignment="1" applyProtection="1">
      <alignment horizontal="center" vertical="center"/>
      <protection hidden="1"/>
    </xf>
    <xf numFmtId="0" fontId="4" fillId="2" borderId="18" xfId="2" applyFont="1" applyFill="1" applyBorder="1" applyAlignment="1" applyProtection="1">
      <alignment horizontal="center" vertical="center"/>
      <protection hidden="1"/>
    </xf>
    <xf numFmtId="2" fontId="27" fillId="2" borderId="57" xfId="3" applyNumberFormat="1" applyFont="1" applyFill="1" applyBorder="1" applyAlignment="1" applyProtection="1">
      <alignment horizontal="center" vertical="center" wrapText="1"/>
      <protection hidden="1"/>
    </xf>
    <xf numFmtId="2" fontId="27" fillId="2" borderId="49" xfId="3" applyNumberFormat="1" applyFont="1" applyFill="1" applyBorder="1" applyAlignment="1" applyProtection="1">
      <alignment horizontal="center" vertical="center" wrapText="1"/>
      <protection hidden="1"/>
    </xf>
    <xf numFmtId="0" fontId="21" fillId="17" borderId="2" xfId="3" applyFont="1" applyFill="1" applyBorder="1" applyAlignment="1" applyProtection="1">
      <alignment horizontal="center" vertical="center"/>
      <protection hidden="1"/>
    </xf>
    <xf numFmtId="0" fontId="20" fillId="18" borderId="2" xfId="3" applyFont="1" applyFill="1" applyBorder="1" applyAlignment="1" applyProtection="1">
      <alignment horizontal="center" vertical="center" wrapText="1"/>
      <protection hidden="1"/>
    </xf>
    <xf numFmtId="166" fontId="73" fillId="3" borderId="2" xfId="3" applyNumberFormat="1" applyFont="1" applyFill="1" applyBorder="1" applyAlignment="1" applyProtection="1">
      <alignment horizontal="center" vertical="center" textRotation="90" wrapText="1"/>
      <protection hidden="1"/>
    </xf>
    <xf numFmtId="0" fontId="19" fillId="18" borderId="2" xfId="3" applyFont="1" applyFill="1" applyBorder="1" applyAlignment="1" applyProtection="1">
      <alignment horizontal="center" vertical="center" wrapText="1"/>
      <protection hidden="1"/>
    </xf>
    <xf numFmtId="0" fontId="0" fillId="18" borderId="2" xfId="0" applyFill="1" applyBorder="1" applyAlignment="1">
      <alignment horizontal="center" vertical="center" wrapText="1"/>
    </xf>
    <xf numFmtId="0" fontId="19" fillId="19" borderId="2" xfId="3" applyFont="1" applyFill="1" applyBorder="1" applyAlignment="1" applyProtection="1">
      <alignment horizontal="center" vertical="center" wrapText="1"/>
      <protection hidden="1"/>
    </xf>
    <xf numFmtId="0" fontId="0" fillId="19" borderId="2" xfId="0" applyFill="1" applyBorder="1" applyAlignment="1">
      <alignment horizontal="center" vertical="center" wrapText="1"/>
    </xf>
    <xf numFmtId="166" fontId="72" fillId="0" borderId="2" xfId="3" applyNumberFormat="1" applyFont="1" applyBorder="1" applyAlignment="1" applyProtection="1">
      <alignment horizontal="center" vertical="center" wrapText="1"/>
      <protection hidden="1"/>
    </xf>
    <xf numFmtId="0" fontId="35" fillId="0" borderId="2" xfId="0" applyFont="1" applyBorder="1" applyAlignment="1">
      <alignment horizontal="center" vertical="center" wrapText="1"/>
    </xf>
    <xf numFmtId="0" fontId="7" fillId="0" borderId="0" xfId="3" applyAlignment="1" applyProtection="1">
      <alignment horizontal="center" vertical="center"/>
      <protection hidden="1"/>
    </xf>
    <xf numFmtId="0" fontId="76" fillId="0" borderId="0" xfId="3" applyFont="1" applyAlignment="1" applyProtection="1">
      <alignment horizontal="center" vertical="center"/>
      <protection hidden="1"/>
    </xf>
    <xf numFmtId="0" fontId="77" fillId="0" borderId="0" xfId="3" applyFont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166" fontId="30" fillId="0" borderId="2" xfId="3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75" fillId="0" borderId="0" xfId="3" applyFont="1" applyAlignment="1" applyProtection="1">
      <alignment horizontal="center" vertical="center"/>
      <protection hidden="1"/>
    </xf>
    <xf numFmtId="0" fontId="65" fillId="9" borderId="0" xfId="0" applyFont="1" applyFill="1" applyAlignment="1" applyProtection="1">
      <alignment horizontal="center" vertical="center"/>
      <protection hidden="1"/>
    </xf>
    <xf numFmtId="0" fontId="2" fillId="9" borderId="60" xfId="0" applyFont="1" applyFill="1" applyBorder="1" applyAlignment="1" applyProtection="1">
      <alignment horizontal="left" vertical="center" wrapText="1"/>
      <protection locked="0"/>
    </xf>
    <xf numFmtId="0" fontId="0" fillId="9" borderId="60" xfId="0" applyFill="1" applyBorder="1" applyAlignment="1" applyProtection="1">
      <alignment horizontal="left" vertical="center" wrapText="1"/>
      <protection locked="0"/>
    </xf>
    <xf numFmtId="0" fontId="0" fillId="9" borderId="60" xfId="0" applyFill="1" applyBorder="1" applyAlignment="1" applyProtection="1">
      <alignment vertical="center"/>
      <protection locked="0"/>
    </xf>
    <xf numFmtId="0" fontId="67" fillId="16" borderId="0" xfId="0" applyFont="1" applyFill="1" applyBorder="1" applyAlignment="1" applyProtection="1">
      <alignment horizontal="center" vertical="center" wrapText="1"/>
      <protection hidden="1"/>
    </xf>
    <xf numFmtId="0" fontId="0" fillId="9" borderId="62" xfId="0" applyFill="1" applyBorder="1" applyAlignment="1" applyProtection="1">
      <alignment horizontal="left" vertical="center" wrapText="1"/>
      <protection locked="0"/>
    </xf>
    <xf numFmtId="0" fontId="0" fillId="9" borderId="61" xfId="0" applyFill="1" applyBorder="1" applyAlignment="1" applyProtection="1">
      <alignment horizontal="center" vertical="center"/>
      <protection locked="0"/>
    </xf>
    <xf numFmtId="0" fontId="0" fillId="9" borderId="61" xfId="0" applyFill="1" applyBorder="1" applyAlignment="1" applyProtection="1">
      <alignment horizontal="left" vertical="center" wrapText="1"/>
      <protection locked="0"/>
    </xf>
    <xf numFmtId="0" fontId="65" fillId="9" borderId="0" xfId="0" applyFont="1" applyFill="1" applyBorder="1" applyAlignment="1" applyProtection="1">
      <alignment horizontal="center" vertical="center"/>
      <protection hidden="1"/>
    </xf>
    <xf numFmtId="0" fontId="20" fillId="18" borderId="21" xfId="3" applyFont="1" applyFill="1" applyBorder="1" applyAlignment="1" applyProtection="1">
      <alignment horizontal="center" vertical="center" wrapText="1"/>
      <protection hidden="1"/>
    </xf>
    <xf numFmtId="0" fontId="19" fillId="19" borderId="21" xfId="3" applyFont="1" applyFill="1" applyBorder="1" applyAlignment="1" applyProtection="1">
      <alignment horizontal="center" vertical="center" wrapText="1"/>
      <protection hidden="1"/>
    </xf>
    <xf numFmtId="166" fontId="30" fillId="3" borderId="21" xfId="3" applyNumberFormat="1" applyFont="1" applyFill="1" applyBorder="1" applyAlignment="1" applyProtection="1">
      <alignment horizontal="center" vertical="center" wrapText="1"/>
      <protection hidden="1"/>
    </xf>
    <xf numFmtId="166" fontId="30" fillId="20" borderId="21" xfId="3" applyNumberFormat="1" applyFont="1" applyFill="1" applyBorder="1" applyAlignment="1" applyProtection="1">
      <alignment horizontal="center" vertical="center" wrapText="1"/>
      <protection hidden="1"/>
    </xf>
    <xf numFmtId="0" fontId="28" fillId="18" borderId="21" xfId="3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right"/>
      <protection hidden="1"/>
    </xf>
    <xf numFmtId="0" fontId="0" fillId="9" borderId="0" xfId="0" applyFill="1" applyAlignment="1" applyProtection="1">
      <alignment horizontal="right"/>
      <protection hidden="1"/>
    </xf>
    <xf numFmtId="0" fontId="68" fillId="9" borderId="0" xfId="0" applyFont="1" applyFill="1" applyAlignment="1" applyProtection="1">
      <alignment horizontal="right"/>
      <protection hidden="1"/>
    </xf>
    <xf numFmtId="0" fontId="0" fillId="9" borderId="7" xfId="0" applyFill="1" applyBorder="1" applyAlignment="1" applyProtection="1">
      <alignment horizontal="center" vertical="center"/>
      <protection hidden="1"/>
    </xf>
    <xf numFmtId="0" fontId="0" fillId="9" borderId="19" xfId="0" applyFill="1" applyBorder="1" applyAlignment="1" applyProtection="1">
      <alignment horizontal="center" vertical="center"/>
      <protection hidden="1"/>
    </xf>
    <xf numFmtId="0" fontId="0" fillId="9" borderId="8" xfId="0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left" vertical="center"/>
      <protection hidden="1"/>
    </xf>
    <xf numFmtId="0" fontId="0" fillId="9" borderId="19" xfId="0" applyFill="1" applyBorder="1" applyAlignment="1" applyProtection="1">
      <alignment horizontal="left" vertical="center"/>
      <protection hidden="1"/>
    </xf>
    <xf numFmtId="0" fontId="0" fillId="9" borderId="8" xfId="0" applyFill="1" applyBorder="1" applyAlignment="1" applyProtection="1">
      <alignment horizontal="left" vertical="center"/>
      <protection hidden="1"/>
    </xf>
    <xf numFmtId="2" fontId="0" fillId="3" borderId="7" xfId="0" applyNumberFormat="1" applyFill="1" applyBorder="1" applyAlignment="1" applyProtection="1">
      <alignment horizontal="center" vertical="center" wrapText="1"/>
      <protection hidden="1"/>
    </xf>
    <xf numFmtId="2" fontId="0" fillId="3" borderId="19" xfId="0" applyNumberFormat="1" applyFill="1" applyBorder="1" applyAlignment="1" applyProtection="1">
      <alignment horizontal="center" vertical="center" wrapText="1"/>
      <protection hidden="1"/>
    </xf>
    <xf numFmtId="2" fontId="0" fillId="3" borderId="8" xfId="0" applyNumberFormat="1" applyFill="1" applyBorder="1" applyAlignment="1" applyProtection="1">
      <alignment horizontal="center" vertical="center" wrapText="1"/>
      <protection hidden="1"/>
    </xf>
    <xf numFmtId="4" fontId="30" fillId="20" borderId="7" xfId="3" applyNumberFormat="1" applyFont="1" applyFill="1" applyBorder="1" applyAlignment="1" applyProtection="1">
      <alignment horizontal="center" vertical="center" wrapText="1"/>
      <protection hidden="1"/>
    </xf>
    <xf numFmtId="4" fontId="30" fillId="20" borderId="19" xfId="3" applyNumberFormat="1" applyFont="1" applyFill="1" applyBorder="1" applyAlignment="1" applyProtection="1">
      <alignment horizontal="center" vertical="center" wrapText="1"/>
      <protection hidden="1"/>
    </xf>
    <xf numFmtId="4" fontId="30" fillId="20" borderId="8" xfId="3" applyNumberFormat="1" applyFont="1" applyFill="1" applyBorder="1" applyAlignment="1" applyProtection="1">
      <alignment horizontal="center" vertical="center" wrapText="1"/>
      <protection hidden="1"/>
    </xf>
    <xf numFmtId="0" fontId="0" fillId="9" borderId="62" xfId="0" applyFill="1" applyBorder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/>
      <protection hidden="1"/>
    </xf>
    <xf numFmtId="0" fontId="78" fillId="9" borderId="0" xfId="0" applyFont="1" applyFill="1" applyAlignment="1" applyProtection="1">
      <alignment horizontal="center" vertical="center"/>
      <protection hidden="1"/>
    </xf>
    <xf numFmtId="0" fontId="79" fillId="9" borderId="0" xfId="0" applyFont="1" applyFill="1" applyAlignment="1" applyProtection="1">
      <alignment horizontal="center" vertical="center"/>
      <protection hidden="1"/>
    </xf>
    <xf numFmtId="0" fontId="32" fillId="9" borderId="0" xfId="0" applyFont="1" applyFill="1" applyAlignment="1" applyProtection="1">
      <alignment horizontal="center"/>
      <protection hidden="1"/>
    </xf>
    <xf numFmtId="0" fontId="68" fillId="9" borderId="0" xfId="0" applyFont="1" applyFill="1" applyAlignment="1" applyProtection="1">
      <alignment horizontal="center" vertical="center"/>
      <protection hidden="1"/>
    </xf>
    <xf numFmtId="0" fontId="45" fillId="9" borderId="0" xfId="0" applyFont="1" applyFill="1" applyAlignment="1" applyProtection="1">
      <alignment horizontal="center"/>
      <protection hidden="1"/>
    </xf>
  </cellXfs>
  <cellStyles count="16">
    <cellStyle name="40% - Énfasis3 2" xfId="8"/>
    <cellStyle name="Estilo 1" xfId="15"/>
    <cellStyle name="Euro" xfId="1"/>
    <cellStyle name="Hipervínculo 2" xfId="2"/>
    <cellStyle name="Hipervínculo 3" xfId="4"/>
    <cellStyle name="Hipervínculo 4" xfId="14"/>
    <cellStyle name="Moneda 2" xfId="9"/>
    <cellStyle name="Normal" xfId="0" builtinId="0"/>
    <cellStyle name="Normal 2" xfId="3"/>
    <cellStyle name="Normal 3" xfId="7"/>
    <cellStyle name="Normal 3 2" xfId="10"/>
    <cellStyle name="Normal 4" xfId="5"/>
    <cellStyle name="Normal 5" xfId="11"/>
    <cellStyle name="Normal 5 2" xfId="12"/>
    <cellStyle name="Normal 6" xfId="13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DD2A8"/>
      <rgbColor rgb="000000FF"/>
      <rgbColor rgb="009AB0C7"/>
      <rgbColor rgb="00F0F4FF"/>
      <rgbColor rgb="00C0DCBC"/>
      <rgbColor rgb="00800000"/>
      <rgbColor rgb="008CAAE7"/>
      <rgbColor rgb="00000076"/>
      <rgbColor rgb="005D77B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D8DEF8"/>
      <rgbColor rgb="00800080"/>
      <rgbColor rgb="00800000"/>
      <rgbColor rgb="00008080"/>
      <rgbColor rgb="000000FF"/>
      <rgbColor rgb="0000CCFF"/>
      <rgbColor rgb="00D9EBD7"/>
      <rgbColor rgb="00FACA06"/>
      <rgbColor rgb="00FFFF99"/>
      <rgbColor rgb="0099CCFF"/>
      <rgbColor rgb="00FFFFE5"/>
      <rgbColor rgb="00333333"/>
      <rgbColor rgb="00EB8D53"/>
      <rgbColor rgb="003366FF"/>
      <rgbColor rgb="0033CCCC"/>
      <rgbColor rgb="000066FF"/>
      <rgbColor rgb="00EB8D53"/>
      <rgbColor rgb="00006866"/>
      <rgbColor rgb="006A82DC"/>
      <rgbColor rgb="00EEEDD9"/>
      <rgbColor rgb="00969696"/>
      <rgbColor rgb="00E26A1C"/>
      <rgbColor rgb="00339966"/>
      <rgbColor rgb="00F0EFF1"/>
      <rgbColor rgb="006699CC"/>
      <rgbColor rgb="00C8C8C8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LISTA DE ALUMNOS"/>
  <ax:ocxPr ax:name="Size" ax:value="8123;741"/>
  <ax:ocxPr ax:name="FontName" ax:value="Arial"/>
  <ax:ocxPr ax:name="FontEffects" ax:value="1073741829"/>
  <ax:ocxPr ax:name="FontHeight" ax:value="225"/>
  <ax:ocxPr ax:name="FontCharSet" ax:value="0"/>
  <ax:ocxPr ax:name="FontPitchAndFamily" ax:value="2"/>
  <ax:ocxPr ax:name="ParagraphAlign" ax:value="3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NOTAS PRIMER PARCIAL"/>
  <ax:ocxPr ax:name="Size" ax:value="8123;741"/>
  <ax:ocxPr ax:name="FontName" ax:value="Arial"/>
  <ax:ocxPr ax:name="FontEffects" ax:value="1073741829"/>
  <ax:ocxPr ax:name="FontHeight" ax:value="225"/>
  <ax:ocxPr ax:name="FontCharSet" ax:value="0"/>
  <ax:ocxPr ax:name="FontPitchAndFamily" ax:value="2"/>
  <ax:ocxPr ax:name="ParagraphAlign" ax:value="3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ACTA PRIMER PARCIAL "/>
  <ax:ocxPr ax:name="Size" ax:value="8123;741"/>
  <ax:ocxPr ax:name="FontName" ax:value="Arial"/>
  <ax:ocxPr ax:name="FontEffects" ax:value="1073741829"/>
  <ax:ocxPr ax:name="FontHeight" ax:value="225"/>
  <ax:ocxPr ax:name="FontCharSet" ax:value="0"/>
  <ax:ocxPr ax:name="FontPitchAndFamily" ax:value="2"/>
  <ax:ocxPr ax:name="ParagraphAlign" ax:value="3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INFORME PRIMER PARCIAL "/>
  <ax:ocxPr ax:name="Size" ax:value="8123;741"/>
  <ax:ocxPr ax:name="FontName" ax:value="Arial"/>
  <ax:ocxPr ax:name="FontEffects" ax:value="1073741829"/>
  <ax:ocxPr ax:name="FontHeight" ax:value="225"/>
  <ax:ocxPr ax:name="FontCharSet" ax:value="0"/>
  <ax:ocxPr ax:name="FontPitchAndFamily" ax:value="2"/>
  <ax:ocxPr ax:name="ParagraphAlign" ax:value="3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255"/>
  <ax:ocxPr ax:name="BackColor" ax:value="2147483659"/>
  <ax:ocxPr ax:name="VariousPropertyBits" ax:value="8388635"/>
  <ax:ocxPr ax:name="Caption" ax:value="DESPROTEGER PAGINA PARA MODIFICAR DATOS"/>
  <ax:ocxPr ax:name="Size" ax:value="5794;1402"/>
  <ax:ocxPr ax:name="FontName" ax:value="Times New Roman"/>
  <ax:ocxPr ax:name="FontHeight" ax:value="240"/>
  <ax:ocxPr ax:name="FontCharSet" ax:value="0"/>
  <ax:ocxPr ax:name="FontPitchAndFamily" ax:value="2"/>
  <ax:ocxPr ax:name="ParagraphAlign" ax:value="3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LIMPIAR NOTAS DE PLANTILLA"/>
  <ax:ocxPr ax:name="Size" ax:value="4048;1111"/>
  <ax:ocxPr ax:name="FontName" ax:value="Times New Roman"/>
  <ax:ocxPr ax:name="FontEffects" ax:value="1073741825"/>
  <ax:ocxPr ax:name="FontHeight" ax:value="195"/>
  <ax:ocxPr ax:name="FontCharSet" ax:value="0"/>
  <ax:ocxPr ax:name="FontPitchAndFamily" ax:value="2"/>
  <ax:ocxPr ax:name="ParagraphAlign" ax:value="3"/>
  <ax:ocxPr ax:name="FontWeight" ax:value="700"/>
</ax:ocx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2"/>
  <c:chart>
    <c:title>
      <c:tx>
        <c:rich>
          <a:bodyPr/>
          <a:lstStyle/>
          <a:p>
            <a:pPr>
              <a:defRPr lang="es-ES">
                <a:solidFill>
                  <a:sysClr val="windowText" lastClr="000000"/>
                </a:solidFill>
              </a:defRPr>
            </a:pPr>
            <a:r>
              <a:rPr lang="es-ES" sz="105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PORCENTAJES POR PROMEDIOS PARCIAL PRIMER PARCIAL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es-ES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Percent val="1"/>
          </c:dLbls>
          <c:cat>
            <c:strRef>
              <c:f>ESTADIS1!$B$13:$B$17</c:f>
              <c:strCache>
                <c:ptCount val="5"/>
                <c:pt idx="0">
                  <c:v>PROMEDIO IGUAL A 10</c:v>
                </c:pt>
                <c:pt idx="1">
                  <c:v>PROMEDIO 9</c:v>
                </c:pt>
                <c:pt idx="2">
                  <c:v>PROMEDIO ENTRE 7 Y 8</c:v>
                </c:pt>
                <c:pt idx="3">
                  <c:v>PROMEDIO ENTRE 5 Y 6</c:v>
                </c:pt>
                <c:pt idx="4">
                  <c:v>PROMEDIO MENOR IGUAL A 4</c:v>
                </c:pt>
              </c:strCache>
            </c:strRef>
          </c:cat>
          <c:val>
            <c:numRef>
              <c:f>ESTADIS1!$D$13:$D$17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0349078206370543"/>
          <c:y val="0.13833967660201463"/>
          <c:w val="0.38251905204234982"/>
          <c:h val="0.74538516011939304"/>
        </c:manualLayout>
      </c:layout>
      <c:txPr>
        <a:bodyPr/>
        <a:lstStyle/>
        <a:p>
          <a:pPr>
            <a:defRPr lang="es-ES">
              <a:solidFill>
                <a:sysClr val="windowText" lastClr="000000"/>
              </a:solidFill>
            </a:defRPr>
          </a:pPr>
          <a:endParaRPr lang="es-EC"/>
        </a:p>
      </c:txPr>
    </c:legend>
    <c:plotVisOnly val="1"/>
    <c:dispBlanksAs val="zero"/>
  </c:chart>
  <c:spPr>
    <a:noFill/>
  </c:sp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12.jpeg"/><Relationship Id="rId1" Type="http://schemas.openxmlformats.org/officeDocument/2006/relationships/image" Target="../media/image13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28176</xdr:rowOff>
    </xdr:from>
    <xdr:to>
      <xdr:col>1</xdr:col>
      <xdr:colOff>1259415</xdr:colOff>
      <xdr:row>5</xdr:row>
      <xdr:rowOff>187566</xdr:rowOff>
    </xdr:to>
    <xdr:pic>
      <xdr:nvPicPr>
        <xdr:cNvPr id="2" name="1 Imagen" descr="Nueva imag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6926"/>
          <a:ext cx="1312332" cy="79439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108857</xdr:colOff>
      <xdr:row>0</xdr:row>
      <xdr:rowOff>394607</xdr:rowOff>
    </xdr:from>
    <xdr:to>
      <xdr:col>5</xdr:col>
      <xdr:colOff>27215</xdr:colOff>
      <xdr:row>3</xdr:row>
      <xdr:rowOff>27212</xdr:rowOff>
    </xdr:to>
    <xdr:sp macro="[0]!Alumnos.preinicial" textlink="">
      <xdr:nvSpPr>
        <xdr:cNvPr id="2" name="1 Redondear rectángulo de esquina del mismo lado"/>
        <xdr:cNvSpPr/>
      </xdr:nvSpPr>
      <xdr:spPr>
        <a:xfrm>
          <a:off x="6147707" y="394607"/>
          <a:ext cx="1432833" cy="394605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900"/>
            <a:t>PRE INICIAL</a:t>
          </a:r>
        </a:p>
      </xdr:txBody>
    </xdr:sp>
    <xdr:clientData/>
  </xdr:twoCellAnchor>
  <xdr:twoCellAnchor>
    <xdr:from>
      <xdr:col>5</xdr:col>
      <xdr:colOff>176878</xdr:colOff>
      <xdr:row>0</xdr:row>
      <xdr:rowOff>367393</xdr:rowOff>
    </xdr:from>
    <xdr:to>
      <xdr:col>7</xdr:col>
      <xdr:colOff>27214</xdr:colOff>
      <xdr:row>3</xdr:row>
      <xdr:rowOff>13618</xdr:rowOff>
    </xdr:to>
    <xdr:sp macro="[0]!Alumnos.Primer_Año" textlink="">
      <xdr:nvSpPr>
        <xdr:cNvPr id="3" name="2 Redondear rectángulo de esquina del mismo lado"/>
        <xdr:cNvSpPr/>
      </xdr:nvSpPr>
      <xdr:spPr>
        <a:xfrm>
          <a:off x="7730203" y="367393"/>
          <a:ext cx="2031561" cy="408225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500"/>
            <a:t>PRIMERO DE BÁSICA</a:t>
          </a:r>
        </a:p>
      </xdr:txBody>
    </xdr:sp>
    <xdr:clientData/>
  </xdr:twoCellAnchor>
  <xdr:twoCellAnchor>
    <xdr:from>
      <xdr:col>7</xdr:col>
      <xdr:colOff>176893</xdr:colOff>
      <xdr:row>0</xdr:row>
      <xdr:rowOff>40821</xdr:rowOff>
    </xdr:from>
    <xdr:to>
      <xdr:col>9</xdr:col>
      <xdr:colOff>27214</xdr:colOff>
      <xdr:row>3</xdr:row>
      <xdr:rowOff>13607</xdr:rowOff>
    </xdr:to>
    <xdr:sp macro="[0]!Alumnos.Segundo_Año" textlink="">
      <xdr:nvSpPr>
        <xdr:cNvPr id="4" name="3 Redondear rectángulo de esquina del mismo lado"/>
        <xdr:cNvSpPr/>
      </xdr:nvSpPr>
      <xdr:spPr>
        <a:xfrm>
          <a:off x="9911443" y="40821"/>
          <a:ext cx="2126796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SEGUNDO  DE BÁSICA</a:t>
          </a:r>
        </a:p>
      </xdr:txBody>
    </xdr:sp>
    <xdr:clientData/>
  </xdr:twoCellAnchor>
  <xdr:twoCellAnchor>
    <xdr:from>
      <xdr:col>10</xdr:col>
      <xdr:colOff>40821</xdr:colOff>
      <xdr:row>0</xdr:row>
      <xdr:rowOff>40821</xdr:rowOff>
    </xdr:from>
    <xdr:to>
      <xdr:col>10</xdr:col>
      <xdr:colOff>2163535</xdr:colOff>
      <xdr:row>3</xdr:row>
      <xdr:rowOff>13607</xdr:rowOff>
    </xdr:to>
    <xdr:sp macro="[0]!Alumnos.Tercer_Año" textlink="">
      <xdr:nvSpPr>
        <xdr:cNvPr id="5" name="4 Redondear rectángulo de esquina del mismo lado"/>
        <xdr:cNvSpPr/>
      </xdr:nvSpPr>
      <xdr:spPr>
        <a:xfrm>
          <a:off x="12299496" y="40821"/>
          <a:ext cx="2122714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TERCERO</a:t>
          </a:r>
          <a:r>
            <a:rPr lang="es-ES" sz="1600" baseline="0"/>
            <a:t> D</a:t>
          </a:r>
          <a:r>
            <a:rPr lang="es-ES" sz="1600"/>
            <a:t>E BÁSICA</a:t>
          </a:r>
        </a:p>
      </xdr:txBody>
    </xdr:sp>
    <xdr:clientData/>
  </xdr:twoCellAnchor>
  <xdr:twoCellAnchor>
    <xdr:from>
      <xdr:col>11</xdr:col>
      <xdr:colOff>68037</xdr:colOff>
      <xdr:row>0</xdr:row>
      <xdr:rowOff>40821</xdr:rowOff>
    </xdr:from>
    <xdr:to>
      <xdr:col>13</xdr:col>
      <xdr:colOff>13608</xdr:colOff>
      <xdr:row>3</xdr:row>
      <xdr:rowOff>13607</xdr:rowOff>
    </xdr:to>
    <xdr:sp macro="[0]!Alumnos.Cuarto_Año" textlink="">
      <xdr:nvSpPr>
        <xdr:cNvPr id="6" name="5 Redondear rectángulo de esquina del mismo lado"/>
        <xdr:cNvSpPr/>
      </xdr:nvSpPr>
      <xdr:spPr>
        <a:xfrm>
          <a:off x="14603187" y="40821"/>
          <a:ext cx="2126796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CUARTO  DE BÁSICA</a:t>
          </a:r>
        </a:p>
      </xdr:txBody>
    </xdr:sp>
    <xdr:clientData/>
  </xdr:twoCellAnchor>
  <xdr:twoCellAnchor>
    <xdr:from>
      <xdr:col>15</xdr:col>
      <xdr:colOff>95251</xdr:colOff>
      <xdr:row>0</xdr:row>
      <xdr:rowOff>54429</xdr:rowOff>
    </xdr:from>
    <xdr:to>
      <xdr:col>17</xdr:col>
      <xdr:colOff>13607</xdr:colOff>
      <xdr:row>3</xdr:row>
      <xdr:rowOff>27215</xdr:rowOff>
    </xdr:to>
    <xdr:sp macro="[0]!Alumnos.Sexto_Año" textlink="">
      <xdr:nvSpPr>
        <xdr:cNvPr id="7" name="6 Redondear rectángulo de esquina del mismo lado"/>
        <xdr:cNvSpPr/>
      </xdr:nvSpPr>
      <xdr:spPr>
        <a:xfrm>
          <a:off x="18992851" y="54429"/>
          <a:ext cx="2013856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SEXTO  DE BÁSICA</a:t>
          </a:r>
        </a:p>
      </xdr:txBody>
    </xdr:sp>
    <xdr:clientData/>
  </xdr:twoCellAnchor>
  <xdr:twoCellAnchor>
    <xdr:from>
      <xdr:col>13</xdr:col>
      <xdr:colOff>81643</xdr:colOff>
      <xdr:row>0</xdr:row>
      <xdr:rowOff>54429</xdr:rowOff>
    </xdr:from>
    <xdr:to>
      <xdr:col>15</xdr:col>
      <xdr:colOff>27214</xdr:colOff>
      <xdr:row>3</xdr:row>
      <xdr:rowOff>27215</xdr:rowOff>
    </xdr:to>
    <xdr:sp macro="[0]!Alumnos.Quinto_Año" textlink="">
      <xdr:nvSpPr>
        <xdr:cNvPr id="8" name="7 Redondear rectángulo de esquina del mismo lado"/>
        <xdr:cNvSpPr/>
      </xdr:nvSpPr>
      <xdr:spPr>
        <a:xfrm>
          <a:off x="16798018" y="54429"/>
          <a:ext cx="2126796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QUINTO  DE BÁSICA</a:t>
          </a:r>
        </a:p>
      </xdr:txBody>
    </xdr:sp>
    <xdr:clientData/>
  </xdr:twoCellAnchor>
  <xdr:twoCellAnchor>
    <xdr:from>
      <xdr:col>19</xdr:col>
      <xdr:colOff>122464</xdr:colOff>
      <xdr:row>0</xdr:row>
      <xdr:rowOff>13608</xdr:rowOff>
    </xdr:from>
    <xdr:to>
      <xdr:col>20</xdr:col>
      <xdr:colOff>2258785</xdr:colOff>
      <xdr:row>2</xdr:row>
      <xdr:rowOff>190501</xdr:rowOff>
    </xdr:to>
    <xdr:sp macro="[0]!Alumnos.Octavo_AñoA" textlink="">
      <xdr:nvSpPr>
        <xdr:cNvPr id="9" name="8 Redondear rectángulo de esquina del mismo lado"/>
        <xdr:cNvSpPr/>
      </xdr:nvSpPr>
      <xdr:spPr>
        <a:xfrm>
          <a:off x="23392039" y="13608"/>
          <a:ext cx="2383971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OCTAVO  DE BÁSICA A</a:t>
          </a:r>
        </a:p>
      </xdr:txBody>
    </xdr:sp>
    <xdr:clientData/>
  </xdr:twoCellAnchor>
  <xdr:twoCellAnchor>
    <xdr:from>
      <xdr:col>17</xdr:col>
      <xdr:colOff>176893</xdr:colOff>
      <xdr:row>0</xdr:row>
      <xdr:rowOff>27215</xdr:rowOff>
    </xdr:from>
    <xdr:to>
      <xdr:col>19</xdr:col>
      <xdr:colOff>27214</xdr:colOff>
      <xdr:row>3</xdr:row>
      <xdr:rowOff>1</xdr:rowOff>
    </xdr:to>
    <xdr:sp macro="[0]!Alumnos.Septimo_Año" textlink="">
      <xdr:nvSpPr>
        <xdr:cNvPr id="10" name="9 Redondear rectángulo de esquina del mismo lado"/>
        <xdr:cNvSpPr/>
      </xdr:nvSpPr>
      <xdr:spPr>
        <a:xfrm>
          <a:off x="21169993" y="27215"/>
          <a:ext cx="2126796" cy="734786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SÉPTIMO  DE BÁSICA</a:t>
          </a:r>
        </a:p>
      </xdr:txBody>
    </xdr:sp>
    <xdr:clientData/>
  </xdr:twoCellAnchor>
  <xdr:twoCellAnchor>
    <xdr:from>
      <xdr:col>21</xdr:col>
      <xdr:colOff>68036</xdr:colOff>
      <xdr:row>0</xdr:row>
      <xdr:rowOff>13607</xdr:rowOff>
    </xdr:from>
    <xdr:to>
      <xdr:col>23</xdr:col>
      <xdr:colOff>0</xdr:colOff>
      <xdr:row>2</xdr:row>
      <xdr:rowOff>190500</xdr:rowOff>
    </xdr:to>
    <xdr:sp macro="[0]!Alumnos.Octavo_AñoB" textlink="">
      <xdr:nvSpPr>
        <xdr:cNvPr id="11" name="10 Redondear rectángulo de esquina del mismo lado"/>
        <xdr:cNvSpPr/>
      </xdr:nvSpPr>
      <xdr:spPr>
        <a:xfrm>
          <a:off x="25861736" y="13607"/>
          <a:ext cx="2456089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OCTAVO  DE BÁSICA B</a:t>
          </a:r>
        </a:p>
      </xdr:txBody>
    </xdr:sp>
    <xdr:clientData/>
  </xdr:twoCellAnchor>
  <xdr:twoCellAnchor>
    <xdr:from>
      <xdr:col>23</xdr:col>
      <xdr:colOff>149678</xdr:colOff>
      <xdr:row>0</xdr:row>
      <xdr:rowOff>27264</xdr:rowOff>
    </xdr:from>
    <xdr:to>
      <xdr:col>24</xdr:col>
      <xdr:colOff>2449286</xdr:colOff>
      <xdr:row>2</xdr:row>
      <xdr:rowOff>204157</xdr:rowOff>
    </xdr:to>
    <xdr:sp macro="[0]!Alumnos.Octavo_AñoExt" textlink="">
      <xdr:nvSpPr>
        <xdr:cNvPr id="12" name="11 Redondear rectángulo de esquina del mismo lado"/>
        <xdr:cNvSpPr/>
      </xdr:nvSpPr>
      <xdr:spPr>
        <a:xfrm>
          <a:off x="28467503" y="27264"/>
          <a:ext cx="2547258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OCTAVO  DE BÁSICA EXTENSIÓN</a:t>
          </a:r>
        </a:p>
      </xdr:txBody>
    </xdr:sp>
    <xdr:clientData/>
  </xdr:twoCellAnchor>
  <xdr:twoCellAnchor>
    <xdr:from>
      <xdr:col>25</xdr:col>
      <xdr:colOff>54428</xdr:colOff>
      <xdr:row>0</xdr:row>
      <xdr:rowOff>27254</xdr:rowOff>
    </xdr:from>
    <xdr:to>
      <xdr:col>27</xdr:col>
      <xdr:colOff>4050</xdr:colOff>
      <xdr:row>2</xdr:row>
      <xdr:rowOff>204147</xdr:rowOff>
    </xdr:to>
    <xdr:sp macro="[0]!Alumnos.Noveno_AñoA" textlink="">
      <xdr:nvSpPr>
        <xdr:cNvPr id="13" name="12 Redondear rectángulo de esquina del mismo lado"/>
        <xdr:cNvSpPr/>
      </xdr:nvSpPr>
      <xdr:spPr>
        <a:xfrm>
          <a:off x="31144028" y="27254"/>
          <a:ext cx="2664247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NOVENO  DE BÁSICA A</a:t>
          </a:r>
        </a:p>
      </xdr:txBody>
    </xdr:sp>
    <xdr:clientData/>
  </xdr:twoCellAnchor>
  <xdr:twoCellAnchor>
    <xdr:from>
      <xdr:col>27</xdr:col>
      <xdr:colOff>95251</xdr:colOff>
      <xdr:row>0</xdr:row>
      <xdr:rowOff>27253</xdr:rowOff>
    </xdr:from>
    <xdr:to>
      <xdr:col>29</xdr:col>
      <xdr:colOff>13575</xdr:colOff>
      <xdr:row>2</xdr:row>
      <xdr:rowOff>204146</xdr:rowOff>
    </xdr:to>
    <xdr:sp macro="[0]!Alumnos.Noveno_AñoB" textlink="">
      <xdr:nvSpPr>
        <xdr:cNvPr id="14" name="13 Redondear rectángulo de esquina del mismo lado"/>
        <xdr:cNvSpPr/>
      </xdr:nvSpPr>
      <xdr:spPr>
        <a:xfrm>
          <a:off x="33899476" y="27253"/>
          <a:ext cx="2680574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NOVENO  DE BÁSICA B</a:t>
          </a:r>
        </a:p>
      </xdr:txBody>
    </xdr:sp>
    <xdr:clientData/>
  </xdr:twoCellAnchor>
  <xdr:twoCellAnchor>
    <xdr:from>
      <xdr:col>29</xdr:col>
      <xdr:colOff>95250</xdr:colOff>
      <xdr:row>0</xdr:row>
      <xdr:rowOff>40910</xdr:rowOff>
    </xdr:from>
    <xdr:to>
      <xdr:col>30</xdr:col>
      <xdr:colOff>2639750</xdr:colOff>
      <xdr:row>3</xdr:row>
      <xdr:rowOff>88</xdr:rowOff>
    </xdr:to>
    <xdr:sp macro="[0]!Alumnos.Noveno_AñoExt" textlink="">
      <xdr:nvSpPr>
        <xdr:cNvPr id="15" name="14 Redondear rectángulo de esquina del mismo lado"/>
        <xdr:cNvSpPr/>
      </xdr:nvSpPr>
      <xdr:spPr>
        <a:xfrm>
          <a:off x="36661725" y="40910"/>
          <a:ext cx="2887400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 NOVENO  DE BÁSICA EXTENSIÓN</a:t>
          </a:r>
        </a:p>
      </xdr:txBody>
    </xdr:sp>
    <xdr:clientData/>
  </xdr:twoCellAnchor>
  <xdr:twoCellAnchor>
    <xdr:from>
      <xdr:col>31</xdr:col>
      <xdr:colOff>68008</xdr:colOff>
      <xdr:row>0</xdr:row>
      <xdr:rowOff>27267</xdr:rowOff>
    </xdr:from>
    <xdr:to>
      <xdr:col>33</xdr:col>
      <xdr:colOff>27214</xdr:colOff>
      <xdr:row>2</xdr:row>
      <xdr:rowOff>204160</xdr:rowOff>
    </xdr:to>
    <xdr:sp macro="[0]!Alumnos.Decimo_AñoA" textlink="">
      <xdr:nvSpPr>
        <xdr:cNvPr id="16" name="15 Redondear rectángulo de esquina del mismo lado"/>
        <xdr:cNvSpPr/>
      </xdr:nvSpPr>
      <xdr:spPr>
        <a:xfrm>
          <a:off x="39615808" y="27267"/>
          <a:ext cx="2664306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DECIMO  DE BÁSICA A</a:t>
          </a:r>
        </a:p>
      </xdr:txBody>
    </xdr:sp>
    <xdr:clientData/>
  </xdr:twoCellAnchor>
  <xdr:twoCellAnchor>
    <xdr:from>
      <xdr:col>33</xdr:col>
      <xdr:colOff>136045</xdr:colOff>
      <xdr:row>0</xdr:row>
      <xdr:rowOff>27266</xdr:rowOff>
    </xdr:from>
    <xdr:to>
      <xdr:col>35</xdr:col>
      <xdr:colOff>0</xdr:colOff>
      <xdr:row>2</xdr:row>
      <xdr:rowOff>204159</xdr:rowOff>
    </xdr:to>
    <xdr:sp macro="[0]!Alumnos.Decimo_AñoB" textlink="">
      <xdr:nvSpPr>
        <xdr:cNvPr id="17" name="16 Redondear rectángulo de esquina del mismo lado"/>
        <xdr:cNvSpPr/>
      </xdr:nvSpPr>
      <xdr:spPr>
        <a:xfrm>
          <a:off x="42388945" y="27266"/>
          <a:ext cx="2569055" cy="71981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DECIMO  DE BÁSICA B</a:t>
          </a:r>
        </a:p>
      </xdr:txBody>
    </xdr:sp>
    <xdr:clientData/>
  </xdr:twoCellAnchor>
  <xdr:twoCellAnchor>
    <xdr:from>
      <xdr:col>35</xdr:col>
      <xdr:colOff>190472</xdr:colOff>
      <xdr:row>0</xdr:row>
      <xdr:rowOff>40923</xdr:rowOff>
    </xdr:from>
    <xdr:to>
      <xdr:col>37</xdr:col>
      <xdr:colOff>40820</xdr:colOff>
      <xdr:row>3</xdr:row>
      <xdr:rowOff>101</xdr:rowOff>
    </xdr:to>
    <xdr:sp macro="[0]!Alumnos.Decimo_AñoExt" textlink="">
      <xdr:nvSpPr>
        <xdr:cNvPr id="18" name="17 Redondear rectángulo de esquina del mismo lado"/>
        <xdr:cNvSpPr/>
      </xdr:nvSpPr>
      <xdr:spPr>
        <a:xfrm>
          <a:off x="45148472" y="40923"/>
          <a:ext cx="2555448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 DECIMO  DE BÁSICA EXTENSIÓN</a:t>
          </a:r>
        </a:p>
      </xdr:txBody>
    </xdr:sp>
    <xdr:clientData/>
  </xdr:twoCellAnchor>
  <xdr:twoCellAnchor>
    <xdr:from>
      <xdr:col>37</xdr:col>
      <xdr:colOff>122491</xdr:colOff>
      <xdr:row>0</xdr:row>
      <xdr:rowOff>40831</xdr:rowOff>
    </xdr:from>
    <xdr:to>
      <xdr:col>39</xdr:col>
      <xdr:colOff>1</xdr:colOff>
      <xdr:row>3</xdr:row>
      <xdr:rowOff>9</xdr:rowOff>
    </xdr:to>
    <xdr:sp macro="[0]!Alumnos.PriBachA" textlink="">
      <xdr:nvSpPr>
        <xdr:cNvPr id="19" name="18 Redondear rectángulo de esquina del mismo lado"/>
        <xdr:cNvSpPr/>
      </xdr:nvSpPr>
      <xdr:spPr>
        <a:xfrm>
          <a:off x="47785591" y="40831"/>
          <a:ext cx="2201610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PRIMER AÑO DE BACHILLERATO  A</a:t>
          </a:r>
        </a:p>
      </xdr:txBody>
    </xdr:sp>
    <xdr:clientData/>
  </xdr:twoCellAnchor>
  <xdr:twoCellAnchor>
    <xdr:from>
      <xdr:col>39</xdr:col>
      <xdr:colOff>108891</xdr:colOff>
      <xdr:row>0</xdr:row>
      <xdr:rowOff>40830</xdr:rowOff>
    </xdr:from>
    <xdr:to>
      <xdr:col>40</xdr:col>
      <xdr:colOff>1891394</xdr:colOff>
      <xdr:row>3</xdr:row>
      <xdr:rowOff>8</xdr:rowOff>
    </xdr:to>
    <xdr:sp macro="[0]!Alumnos.PriBachB" textlink="">
      <xdr:nvSpPr>
        <xdr:cNvPr id="20" name="19 Redondear rectángulo de esquina del mismo lado"/>
        <xdr:cNvSpPr/>
      </xdr:nvSpPr>
      <xdr:spPr>
        <a:xfrm>
          <a:off x="50096091" y="40830"/>
          <a:ext cx="2182553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PRIMER AÑO DE BACHILLERATO B</a:t>
          </a:r>
        </a:p>
      </xdr:txBody>
    </xdr:sp>
    <xdr:clientData/>
  </xdr:twoCellAnchor>
  <xdr:twoCellAnchor>
    <xdr:from>
      <xdr:col>41</xdr:col>
      <xdr:colOff>108857</xdr:colOff>
      <xdr:row>0</xdr:row>
      <xdr:rowOff>40880</xdr:rowOff>
    </xdr:from>
    <xdr:to>
      <xdr:col>43</xdr:col>
      <xdr:colOff>61</xdr:colOff>
      <xdr:row>3</xdr:row>
      <xdr:rowOff>58</xdr:rowOff>
    </xdr:to>
    <xdr:sp macro="[0]!Alumnos.PriBachExt" textlink="">
      <xdr:nvSpPr>
        <xdr:cNvPr id="21" name="20 Redondear rectángulo de esquina del mismo lado"/>
        <xdr:cNvSpPr/>
      </xdr:nvSpPr>
      <xdr:spPr>
        <a:xfrm>
          <a:off x="52420157" y="40880"/>
          <a:ext cx="2691554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 PRIMER AÑO DE BACHILLERATO EXTENSIÓN</a:t>
          </a:r>
        </a:p>
      </xdr:txBody>
    </xdr:sp>
    <xdr:clientData/>
  </xdr:twoCellAnchor>
  <xdr:twoCellAnchor>
    <xdr:from>
      <xdr:col>43</xdr:col>
      <xdr:colOff>81642</xdr:colOff>
      <xdr:row>0</xdr:row>
      <xdr:rowOff>40836</xdr:rowOff>
    </xdr:from>
    <xdr:to>
      <xdr:col>44</xdr:col>
      <xdr:colOff>2231515</xdr:colOff>
      <xdr:row>3</xdr:row>
      <xdr:rowOff>14</xdr:rowOff>
    </xdr:to>
    <xdr:sp macro="[0]!Alumnos.SegBachA" textlink="">
      <xdr:nvSpPr>
        <xdr:cNvPr id="22" name="21 Redondear rectángulo de esquina del mismo lado"/>
        <xdr:cNvSpPr/>
      </xdr:nvSpPr>
      <xdr:spPr>
        <a:xfrm>
          <a:off x="55193292" y="40836"/>
          <a:ext cx="2549923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SEGUNDO AÑO DE BACHILLERATO  A</a:t>
          </a:r>
        </a:p>
      </xdr:txBody>
    </xdr:sp>
    <xdr:clientData/>
  </xdr:twoCellAnchor>
  <xdr:twoCellAnchor>
    <xdr:from>
      <xdr:col>45</xdr:col>
      <xdr:colOff>108834</xdr:colOff>
      <xdr:row>0</xdr:row>
      <xdr:rowOff>40835</xdr:rowOff>
    </xdr:from>
    <xdr:to>
      <xdr:col>46</xdr:col>
      <xdr:colOff>2027465</xdr:colOff>
      <xdr:row>3</xdr:row>
      <xdr:rowOff>13</xdr:rowOff>
    </xdr:to>
    <xdr:sp macro="[0]!Alumnos.SegBachB" textlink="">
      <xdr:nvSpPr>
        <xdr:cNvPr id="23" name="22 Redondear rectángulo de esquina del mismo lado"/>
        <xdr:cNvSpPr/>
      </xdr:nvSpPr>
      <xdr:spPr>
        <a:xfrm>
          <a:off x="57849384" y="40835"/>
          <a:ext cx="2318681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SEGUNDO AÑO DE BACHILLERATO B</a:t>
          </a:r>
        </a:p>
      </xdr:txBody>
    </xdr:sp>
    <xdr:clientData/>
  </xdr:twoCellAnchor>
  <xdr:twoCellAnchor>
    <xdr:from>
      <xdr:col>47</xdr:col>
      <xdr:colOff>40821</xdr:colOff>
      <xdr:row>0</xdr:row>
      <xdr:rowOff>40885</xdr:rowOff>
    </xdr:from>
    <xdr:to>
      <xdr:col>48</xdr:col>
      <xdr:colOff>2136321</xdr:colOff>
      <xdr:row>3</xdr:row>
      <xdr:rowOff>63</xdr:rowOff>
    </xdr:to>
    <xdr:sp macro="[0]!Alumnos.SegBachExt" textlink="">
      <xdr:nvSpPr>
        <xdr:cNvPr id="24" name="23 Redondear rectángulo de esquina del mismo lado"/>
        <xdr:cNvSpPr/>
      </xdr:nvSpPr>
      <xdr:spPr>
        <a:xfrm>
          <a:off x="60219771" y="40885"/>
          <a:ext cx="2495550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 SEGUNDO AÑO DE BACHILLERATO EXTENSIÓN</a:t>
          </a:r>
        </a:p>
      </xdr:txBody>
    </xdr:sp>
    <xdr:clientData/>
  </xdr:twoCellAnchor>
  <xdr:twoCellAnchor>
    <xdr:from>
      <xdr:col>49</xdr:col>
      <xdr:colOff>40848</xdr:colOff>
      <xdr:row>0</xdr:row>
      <xdr:rowOff>40838</xdr:rowOff>
    </xdr:from>
    <xdr:to>
      <xdr:col>51</xdr:col>
      <xdr:colOff>0</xdr:colOff>
      <xdr:row>3</xdr:row>
      <xdr:rowOff>16</xdr:rowOff>
    </xdr:to>
    <xdr:sp macro="[0]!Alumnos.TerBachA" textlink="">
      <xdr:nvSpPr>
        <xdr:cNvPr id="25" name="24 Redondear rectángulo de esquina del mismo lado"/>
        <xdr:cNvSpPr/>
      </xdr:nvSpPr>
      <xdr:spPr>
        <a:xfrm>
          <a:off x="62772498" y="40838"/>
          <a:ext cx="2711877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TERCER AÑO DE BACHILLERATO  A</a:t>
          </a:r>
        </a:p>
      </xdr:txBody>
    </xdr:sp>
    <xdr:clientData/>
  </xdr:twoCellAnchor>
  <xdr:twoCellAnchor>
    <xdr:from>
      <xdr:col>51</xdr:col>
      <xdr:colOff>40830</xdr:colOff>
      <xdr:row>0</xdr:row>
      <xdr:rowOff>40837</xdr:rowOff>
    </xdr:from>
    <xdr:to>
      <xdr:col>53</xdr:col>
      <xdr:colOff>40822</xdr:colOff>
      <xdr:row>3</xdr:row>
      <xdr:rowOff>15</xdr:rowOff>
    </xdr:to>
    <xdr:sp macro="[0]!Alumnos.TerBachB" textlink="">
      <xdr:nvSpPr>
        <xdr:cNvPr id="26" name="25 Redondear rectángulo de esquina del mismo lado"/>
        <xdr:cNvSpPr/>
      </xdr:nvSpPr>
      <xdr:spPr>
        <a:xfrm>
          <a:off x="65525205" y="40837"/>
          <a:ext cx="2276467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TERCER AÑO DE BACHILLERATO B</a:t>
          </a:r>
        </a:p>
      </xdr:txBody>
    </xdr:sp>
    <xdr:clientData/>
  </xdr:twoCellAnchor>
  <xdr:twoCellAnchor>
    <xdr:from>
      <xdr:col>53</xdr:col>
      <xdr:colOff>122497</xdr:colOff>
      <xdr:row>0</xdr:row>
      <xdr:rowOff>40887</xdr:rowOff>
    </xdr:from>
    <xdr:to>
      <xdr:col>54</xdr:col>
      <xdr:colOff>2204357</xdr:colOff>
      <xdr:row>3</xdr:row>
      <xdr:rowOff>65</xdr:rowOff>
    </xdr:to>
    <xdr:sp macro="[0]!Alumnos.TerBachExt" textlink="">
      <xdr:nvSpPr>
        <xdr:cNvPr id="27" name="26 Redondear rectángulo de esquina del mismo lado"/>
        <xdr:cNvSpPr/>
      </xdr:nvSpPr>
      <xdr:spPr>
        <a:xfrm>
          <a:off x="67883347" y="40887"/>
          <a:ext cx="2481910" cy="721178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600"/>
            <a:t> TERCER AÑO DE BACHILLERATO EXTENSIÓN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419100</xdr:colOff>
      <xdr:row>2</xdr:row>
      <xdr:rowOff>9527</xdr:rowOff>
    </xdr:from>
    <xdr:to>
      <xdr:col>56</xdr:col>
      <xdr:colOff>409574</xdr:colOff>
      <xdr:row>7</xdr:row>
      <xdr:rowOff>84366</xdr:rowOff>
    </xdr:to>
    <xdr:sp macro="" textlink="">
      <xdr:nvSpPr>
        <xdr:cNvPr id="3" name="2 Llamada de flecha hacia arriba"/>
        <xdr:cNvSpPr/>
      </xdr:nvSpPr>
      <xdr:spPr bwMode="auto">
        <a:xfrm>
          <a:off x="16402050" y="419102"/>
          <a:ext cx="2276474" cy="1343024"/>
        </a:xfrm>
        <a:prstGeom prst="upArrowCallout">
          <a:avLst>
            <a:gd name="adj1" fmla="val 14819"/>
            <a:gd name="adj2" fmla="val 10393"/>
            <a:gd name="adj3" fmla="val 7584"/>
            <a:gd name="adj4" fmla="val 8837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" sz="1100"/>
            <a:t>INGRESE: </a:t>
          </a:r>
        </a:p>
        <a:p>
          <a:pPr algn="ctr"/>
          <a:r>
            <a:rPr lang="es-ES" sz="1100" b="1" i="0" u="sng">
              <a:solidFill>
                <a:srgbClr val="FFFF00"/>
              </a:solidFill>
            </a:rPr>
            <a:t>1</a:t>
          </a:r>
          <a:r>
            <a:rPr lang="es-ES" sz="1100"/>
            <a:t> PARA</a:t>
          </a:r>
          <a:r>
            <a:rPr lang="es-ES" sz="1100" baseline="0"/>
            <a:t> UTILIZAR DE 1 A 10 ALUMNOS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20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3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30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4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40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5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MOSTRAR TODA LA PLANTILLA</a:t>
          </a:r>
          <a:endParaRPr lang="es-ES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15238</xdr:rowOff>
    </xdr:from>
    <xdr:to>
      <xdr:col>13</xdr:col>
      <xdr:colOff>180975</xdr:colOff>
      <xdr:row>2</xdr:row>
      <xdr:rowOff>15238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038225" y="415288"/>
          <a:ext cx="5829300" cy="0"/>
        </a:xfrm>
        <a:prstGeom prst="line">
          <a:avLst/>
        </a:prstGeom>
        <a:noFill/>
        <a:ln w="3810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270854</xdr:colOff>
      <xdr:row>3</xdr:row>
      <xdr:rowOff>36739</xdr:rowOff>
    </xdr:from>
    <xdr:to>
      <xdr:col>18</xdr:col>
      <xdr:colOff>261328</xdr:colOff>
      <xdr:row>10</xdr:row>
      <xdr:rowOff>29027</xdr:rowOff>
    </xdr:to>
    <xdr:sp macro="" textlink="">
      <xdr:nvSpPr>
        <xdr:cNvPr id="6" name="5 Llamada de flecha hacia arriba"/>
        <xdr:cNvSpPr/>
      </xdr:nvSpPr>
      <xdr:spPr bwMode="auto">
        <a:xfrm>
          <a:off x="8281379" y="465364"/>
          <a:ext cx="2276474" cy="1344838"/>
        </a:xfrm>
        <a:prstGeom prst="upArrowCallout">
          <a:avLst>
            <a:gd name="adj1" fmla="val 14819"/>
            <a:gd name="adj2" fmla="val 10393"/>
            <a:gd name="adj3" fmla="val 7584"/>
            <a:gd name="adj4" fmla="val 8837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" sz="1100"/>
            <a:t>INGRESE: </a:t>
          </a:r>
        </a:p>
        <a:p>
          <a:pPr algn="ctr"/>
          <a:r>
            <a:rPr lang="es-ES" sz="1100" b="1" i="0" u="sng">
              <a:solidFill>
                <a:srgbClr val="FFFF00"/>
              </a:solidFill>
            </a:rPr>
            <a:t>1</a:t>
          </a:r>
          <a:r>
            <a:rPr lang="es-ES" sz="1100"/>
            <a:t> PARA</a:t>
          </a:r>
          <a:r>
            <a:rPr lang="es-ES" sz="1100" baseline="0"/>
            <a:t> UTILIZAR DE 1 A 10 ALUMNOS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20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3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30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4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UTILIZAR DE 1 A 40 ALUMNOS</a:t>
          </a:r>
          <a:endParaRPr lang="es-ES" sz="11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rgbClr val="FFFF00"/>
              </a:solidFill>
              <a:latin typeface="+mn-lt"/>
              <a:ea typeface="+mn-ea"/>
              <a:cs typeface="+mn-cs"/>
            </a:rPr>
            <a:t>5</a:t>
          </a:r>
          <a:r>
            <a:rPr lang="es-ES" sz="1100">
              <a:latin typeface="+mn-lt"/>
              <a:ea typeface="+mn-ea"/>
              <a:cs typeface="+mn-cs"/>
            </a:rPr>
            <a:t> PARA</a:t>
          </a:r>
          <a:r>
            <a:rPr lang="es-ES" sz="1100" baseline="0">
              <a:latin typeface="+mn-lt"/>
              <a:ea typeface="+mn-ea"/>
              <a:cs typeface="+mn-cs"/>
            </a:rPr>
            <a:t> MOSTRAR TODA LA PLANTILLA</a:t>
          </a:r>
          <a:endParaRPr lang="es-ES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392906</xdr:colOff>
      <xdr:row>8</xdr:row>
      <xdr:rowOff>142875</xdr:rowOff>
    </xdr:from>
    <xdr:to>
      <xdr:col>12</xdr:col>
      <xdr:colOff>345282</xdr:colOff>
      <xdr:row>18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107156</xdr:colOff>
      <xdr:row>2</xdr:row>
      <xdr:rowOff>47623</xdr:rowOff>
    </xdr:from>
    <xdr:to>
      <xdr:col>9</xdr:col>
      <xdr:colOff>595313</xdr:colOff>
      <xdr:row>2</xdr:row>
      <xdr:rowOff>47623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2345531" y="476248"/>
          <a:ext cx="5869782" cy="0"/>
        </a:xfrm>
        <a:prstGeom prst="line">
          <a:avLst/>
        </a:prstGeom>
        <a:noFill/>
        <a:ln w="3810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13</xdr:col>
      <xdr:colOff>687160</xdr:colOff>
      <xdr:row>2</xdr:row>
      <xdr:rowOff>107157</xdr:rowOff>
    </xdr:from>
    <xdr:to>
      <xdr:col>16</xdr:col>
      <xdr:colOff>61232</xdr:colOff>
      <xdr:row>7</xdr:row>
      <xdr:rowOff>23812</xdr:rowOff>
    </xdr:to>
    <xdr:sp macro="" textlink="">
      <xdr:nvSpPr>
        <xdr:cNvPr id="8" name="7 Llamada de flecha hacia arriba"/>
        <xdr:cNvSpPr/>
      </xdr:nvSpPr>
      <xdr:spPr bwMode="auto">
        <a:xfrm>
          <a:off x="11280321" y="535782"/>
          <a:ext cx="1660072" cy="1151504"/>
        </a:xfrm>
        <a:prstGeom prst="upArrowCallout">
          <a:avLst>
            <a:gd name="adj1" fmla="val 9224"/>
            <a:gd name="adj2" fmla="val 7036"/>
            <a:gd name="adj3" fmla="val 7584"/>
            <a:gd name="adj4" fmla="val 9005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ES" sz="800"/>
            <a:t>INGRESE: </a:t>
          </a:r>
        </a:p>
        <a:p>
          <a:pPr algn="ctr"/>
          <a:r>
            <a:rPr lang="es-ES" sz="800" b="1" i="0" u="sng">
              <a:solidFill>
                <a:srgbClr val="FFFF00"/>
              </a:solidFill>
            </a:rPr>
            <a:t>1</a:t>
          </a:r>
          <a:r>
            <a:rPr lang="es-ES" sz="800"/>
            <a:t> PARA</a:t>
          </a:r>
          <a:r>
            <a:rPr lang="es-ES" sz="800" baseline="0"/>
            <a:t> UTILIZAR DE 1 A 10 ALUMNOS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i="0" u="sng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es-ES" sz="800">
              <a:latin typeface="+mn-lt"/>
              <a:ea typeface="+mn-ea"/>
              <a:cs typeface="+mn-cs"/>
            </a:rPr>
            <a:t> PARA</a:t>
          </a:r>
          <a:r>
            <a:rPr lang="es-ES" sz="800" baseline="0">
              <a:latin typeface="+mn-lt"/>
              <a:ea typeface="+mn-ea"/>
              <a:cs typeface="+mn-cs"/>
            </a:rPr>
            <a:t> UTILIZAR DE 1 A 20 ALUMNOS</a:t>
          </a:r>
          <a:endParaRPr lang="es-ES" sz="8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u="sng">
              <a:solidFill>
                <a:srgbClr val="FFFF00"/>
              </a:solidFill>
              <a:latin typeface="+mn-lt"/>
              <a:ea typeface="+mn-ea"/>
              <a:cs typeface="+mn-cs"/>
            </a:rPr>
            <a:t>3</a:t>
          </a:r>
          <a:r>
            <a:rPr lang="es-ES" sz="800">
              <a:latin typeface="+mn-lt"/>
              <a:ea typeface="+mn-ea"/>
              <a:cs typeface="+mn-cs"/>
            </a:rPr>
            <a:t> PARA</a:t>
          </a:r>
          <a:r>
            <a:rPr lang="es-ES" sz="800" baseline="0">
              <a:latin typeface="+mn-lt"/>
              <a:ea typeface="+mn-ea"/>
              <a:cs typeface="+mn-cs"/>
            </a:rPr>
            <a:t> UTILIZAR DE 1 A 30 ALUMNOS</a:t>
          </a:r>
          <a:endParaRPr lang="es-ES" sz="8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u="sng">
              <a:solidFill>
                <a:srgbClr val="FFFF00"/>
              </a:solidFill>
              <a:latin typeface="+mn-lt"/>
              <a:ea typeface="+mn-ea"/>
              <a:cs typeface="+mn-cs"/>
            </a:rPr>
            <a:t>4</a:t>
          </a:r>
          <a:r>
            <a:rPr lang="es-ES" sz="800">
              <a:latin typeface="+mn-lt"/>
              <a:ea typeface="+mn-ea"/>
              <a:cs typeface="+mn-cs"/>
            </a:rPr>
            <a:t> PARA</a:t>
          </a:r>
          <a:r>
            <a:rPr lang="es-ES" sz="800" baseline="0">
              <a:latin typeface="+mn-lt"/>
              <a:ea typeface="+mn-ea"/>
              <a:cs typeface="+mn-cs"/>
            </a:rPr>
            <a:t> UTILIZAR DE 1 A 40 ALUMNOS</a:t>
          </a:r>
          <a:endParaRPr lang="es-ES" sz="800"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u="sng">
              <a:solidFill>
                <a:srgbClr val="FFFF00"/>
              </a:solidFill>
              <a:latin typeface="+mn-lt"/>
              <a:ea typeface="+mn-ea"/>
              <a:cs typeface="+mn-cs"/>
            </a:rPr>
            <a:t>5</a:t>
          </a:r>
          <a:r>
            <a:rPr lang="es-ES" sz="800">
              <a:latin typeface="+mn-lt"/>
              <a:ea typeface="+mn-ea"/>
              <a:cs typeface="+mn-cs"/>
            </a:rPr>
            <a:t> PARA</a:t>
          </a:r>
          <a:r>
            <a:rPr lang="es-ES" sz="800" baseline="0">
              <a:latin typeface="+mn-lt"/>
              <a:ea typeface="+mn-ea"/>
              <a:cs typeface="+mn-cs"/>
            </a:rPr>
            <a:t> MOSTRAR TODA LA PLANTILLA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u="sng">
              <a:solidFill>
                <a:srgbClr val="FFFF00"/>
              </a:solidFill>
              <a:latin typeface="+mn-lt"/>
              <a:ea typeface="+mn-ea"/>
              <a:cs typeface="+mn-cs"/>
            </a:rPr>
            <a:t>6 </a:t>
          </a:r>
          <a:r>
            <a:rPr lang="es-ES" sz="800" b="0" u="none">
              <a:solidFill>
                <a:schemeClr val="bg1"/>
              </a:solidFill>
              <a:latin typeface="+mn-lt"/>
              <a:ea typeface="+mn-ea"/>
              <a:cs typeface="+mn-cs"/>
            </a:rPr>
            <a:t>PARA OCULTAR</a:t>
          </a:r>
          <a:r>
            <a:rPr lang="es-ES" sz="800" b="0" u="none" baseline="0">
              <a:solidFill>
                <a:schemeClr val="bg1"/>
              </a:solidFill>
              <a:latin typeface="+mn-lt"/>
              <a:ea typeface="+mn-ea"/>
              <a:cs typeface="+mn-cs"/>
            </a:rPr>
            <a:t> ESTADISTICA</a:t>
          </a:r>
          <a:endParaRPr lang="es-ES" sz="800" b="0" u="none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 u="sng">
              <a:solidFill>
                <a:srgbClr val="FFFF00"/>
              </a:solidFill>
              <a:latin typeface="+mn-lt"/>
              <a:ea typeface="+mn-ea"/>
              <a:cs typeface="+mn-cs"/>
            </a:rPr>
            <a:t>7</a:t>
          </a:r>
          <a:r>
            <a:rPr lang="es-ES" sz="800" b="1" u="sng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s-ES" sz="800" b="0">
              <a:solidFill>
                <a:schemeClr val="lt1"/>
              </a:solidFill>
              <a:latin typeface="+mn-lt"/>
              <a:ea typeface="+mn-ea"/>
              <a:cs typeface="+mn-cs"/>
            </a:rPr>
            <a:t>PARA MOSTAR</a:t>
          </a:r>
          <a:r>
            <a:rPr lang="es-ES" sz="8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 ESTADISTICA</a:t>
          </a:r>
          <a:endParaRPr lang="es-ES" sz="800" b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4F4F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4F4F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2" Type="http://schemas.openxmlformats.org/officeDocument/2006/relationships/hyperlink" Target="../../../Documents%20and%20Settings/UTH/Escritorio/manual.docx" TargetMode="External"/><Relationship Id="rId1" Type="http://schemas.openxmlformats.org/officeDocument/2006/relationships/hyperlink" Target="file:///D:\SISTEMA%20DE%20CALIFICACIONES\2009%202010\manual.docx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ntrol" Target="../activeX/activeX6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icio">
    <tabColor rgb="FFFFFF00"/>
    <pageSetUpPr fitToPage="1"/>
  </sheetPr>
  <dimension ref="A1:U34"/>
  <sheetViews>
    <sheetView tabSelected="1" zoomScale="90" zoomScaleNormal="90" workbookViewId="0">
      <selection activeCell="H40" sqref="H40"/>
    </sheetView>
  </sheetViews>
  <sheetFormatPr baseColWidth="10" defaultRowHeight="12.75"/>
  <cols>
    <col min="1" max="1" width="0.85546875" style="102" customWidth="1"/>
    <col min="2" max="2" width="25" style="102" customWidth="1"/>
    <col min="3" max="3" width="36.7109375" style="102" customWidth="1"/>
    <col min="4" max="4" width="2.28515625" style="102" customWidth="1"/>
    <col min="5" max="5" width="1.5703125" style="102" customWidth="1"/>
    <col min="6" max="7" width="11" style="102" customWidth="1"/>
    <col min="8" max="8" width="8.5703125" style="102" customWidth="1"/>
    <col min="9" max="9" width="13.140625" style="102" customWidth="1"/>
    <col min="10" max="10" width="1.5703125" style="102" customWidth="1"/>
    <col min="11" max="11" width="3" style="102" customWidth="1"/>
    <col min="12" max="12" width="1.5703125" style="102" customWidth="1"/>
    <col min="13" max="14" width="10" style="102" hidden="1" customWidth="1"/>
    <col min="15" max="15" width="2" style="102" hidden="1" customWidth="1"/>
    <col min="16" max="16" width="10" style="102" hidden="1" customWidth="1"/>
    <col min="17" max="17" width="8.42578125" style="102" hidden="1" customWidth="1"/>
    <col min="18" max="18" width="1.5703125" style="101" hidden="1" customWidth="1"/>
    <col min="19" max="19" width="0" style="102" hidden="1" customWidth="1"/>
    <col min="20" max="20" width="33.5703125" style="102" hidden="1" customWidth="1"/>
    <col min="21" max="21" width="11.42578125" style="102"/>
    <col min="22" max="22" width="11.42578125" style="102" customWidth="1"/>
    <col min="23" max="26" width="11.42578125" style="102"/>
    <col min="27" max="27" width="11.42578125" style="102" customWidth="1"/>
    <col min="28" max="16384" width="11.42578125" style="102"/>
  </cols>
  <sheetData>
    <row r="1" spans="1:20">
      <c r="A1" s="99" t="s">
        <v>386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0" ht="12.75" customHeight="1">
      <c r="A2" s="101"/>
      <c r="B2" s="247" t="s">
        <v>1420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0" ht="12.75" customHeight="1">
      <c r="A3" s="101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0" ht="12.75" customHeight="1">
      <c r="A4" s="101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20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0" ht="30.75" thickBot="1">
      <c r="A6" s="104"/>
      <c r="B6" s="248" t="s">
        <v>387</v>
      </c>
      <c r="C6" s="248"/>
      <c r="D6" s="105"/>
      <c r="E6" s="249" t="s">
        <v>0</v>
      </c>
      <c r="F6" s="249"/>
      <c r="G6" s="249"/>
      <c r="H6" s="249"/>
      <c r="I6" s="249"/>
      <c r="J6" s="249"/>
      <c r="K6" s="106"/>
      <c r="L6" s="107"/>
      <c r="M6" s="108" t="s">
        <v>12</v>
      </c>
      <c r="N6" s="108"/>
      <c r="O6" s="108"/>
      <c r="P6" s="108"/>
      <c r="Q6" s="108"/>
      <c r="R6" s="109"/>
      <c r="T6" s="102" t="s">
        <v>11</v>
      </c>
    </row>
    <row r="7" spans="1:20" ht="20.100000000000001" customHeight="1" thickTop="1" thickBot="1">
      <c r="A7" s="250"/>
      <c r="B7" s="251"/>
      <c r="C7" s="251"/>
      <c r="D7" s="105"/>
      <c r="E7" s="110"/>
      <c r="F7" s="238"/>
      <c r="G7" s="239"/>
      <c r="H7" s="239"/>
      <c r="I7" s="240"/>
      <c r="J7" s="110"/>
      <c r="K7" s="106"/>
      <c r="L7" s="107"/>
      <c r="M7" s="215" t="s">
        <v>1409</v>
      </c>
      <c r="N7" s="216"/>
      <c r="O7" s="216"/>
      <c r="P7" s="216"/>
      <c r="Q7" s="217"/>
      <c r="R7" s="107"/>
      <c r="T7" s="102" t="s">
        <v>105</v>
      </c>
    </row>
    <row r="8" spans="1:20" ht="20.100000000000001" customHeight="1" thickTop="1" thickBot="1">
      <c r="B8" s="111" t="s">
        <v>1405</v>
      </c>
      <c r="C8" s="78" t="s">
        <v>85</v>
      </c>
      <c r="D8" s="112"/>
      <c r="E8" s="110"/>
      <c r="F8" s="241"/>
      <c r="G8" s="242"/>
      <c r="H8" s="242"/>
      <c r="I8" s="243"/>
      <c r="J8" s="110"/>
      <c r="K8" s="106"/>
      <c r="L8" s="107"/>
      <c r="M8" s="218" t="s">
        <v>1411</v>
      </c>
      <c r="N8" s="219"/>
      <c r="O8" s="219"/>
      <c r="P8" s="219"/>
      <c r="Q8" s="220"/>
      <c r="R8" s="107"/>
      <c r="T8" s="114" t="s">
        <v>1456</v>
      </c>
    </row>
    <row r="9" spans="1:20" ht="20.100000000000001" customHeight="1" thickTop="1" thickBot="1">
      <c r="A9" s="103"/>
      <c r="B9" s="111" t="s">
        <v>388</v>
      </c>
      <c r="C9" s="78" t="s">
        <v>1414</v>
      </c>
      <c r="D9" s="113"/>
      <c r="E9" s="110"/>
      <c r="F9" s="241"/>
      <c r="G9" s="242"/>
      <c r="H9" s="242"/>
      <c r="I9" s="243"/>
      <c r="J9" s="110"/>
      <c r="K9" s="106"/>
      <c r="L9" s="107"/>
      <c r="M9" s="218" t="s">
        <v>1409</v>
      </c>
      <c r="N9" s="219"/>
      <c r="O9" s="219"/>
      <c r="P9" s="219"/>
      <c r="Q9" s="220"/>
      <c r="R9" s="107"/>
      <c r="T9" s="114" t="s">
        <v>1457</v>
      </c>
    </row>
    <row r="10" spans="1:20" ht="20.100000000000001" customHeight="1" thickTop="1" thickBot="1">
      <c r="A10" s="103"/>
      <c r="B10" s="111" t="s">
        <v>1455</v>
      </c>
      <c r="C10" s="98" t="str">
        <f>'Lista de Alumnos'!B1</f>
        <v>Sexto Año de Educación Básica</v>
      </c>
      <c r="D10" s="101"/>
      <c r="E10" s="110"/>
      <c r="F10" s="241"/>
      <c r="G10" s="242"/>
      <c r="H10" s="242"/>
      <c r="I10" s="243"/>
      <c r="J10" s="110"/>
      <c r="K10" s="106"/>
      <c r="L10" s="107"/>
      <c r="M10" s="218" t="s">
        <v>1412</v>
      </c>
      <c r="N10" s="219"/>
      <c r="O10" s="219"/>
      <c r="P10" s="219"/>
      <c r="Q10" s="220"/>
      <c r="R10" s="107"/>
      <c r="T10" s="102" t="s">
        <v>0</v>
      </c>
    </row>
    <row r="11" spans="1:20" ht="20.100000000000001" customHeight="1" thickTop="1" thickBot="1">
      <c r="A11" s="103"/>
      <c r="B11" s="111" t="s">
        <v>389</v>
      </c>
      <c r="C11" s="98" t="str">
        <f>'Lista de Alumnos'!B2</f>
        <v>Educación General Básica</v>
      </c>
      <c r="D11" s="101"/>
      <c r="E11" s="110"/>
      <c r="F11" s="241"/>
      <c r="G11" s="242"/>
      <c r="H11" s="242"/>
      <c r="I11" s="243"/>
      <c r="J11" s="110"/>
      <c r="K11" s="106"/>
      <c r="L11" s="107"/>
      <c r="M11" s="218" t="s">
        <v>1410</v>
      </c>
      <c r="N11" s="219"/>
      <c r="O11" s="219"/>
      <c r="P11" s="219"/>
      <c r="Q11" s="220"/>
      <c r="R11" s="107"/>
      <c r="T11" s="102" t="s">
        <v>12</v>
      </c>
    </row>
    <row r="12" spans="1:20" ht="20.100000000000001" customHeight="1" thickTop="1" thickBot="1">
      <c r="A12" s="103"/>
      <c r="B12" s="111" t="s">
        <v>391</v>
      </c>
      <c r="C12" s="79" t="s">
        <v>171</v>
      </c>
      <c r="D12" s="101"/>
      <c r="E12" s="110"/>
      <c r="F12" s="241"/>
      <c r="G12" s="242"/>
      <c r="H12" s="242"/>
      <c r="I12" s="243"/>
      <c r="J12" s="110"/>
      <c r="K12" s="106"/>
      <c r="L12" s="107"/>
      <c r="M12" s="218" t="s">
        <v>1413</v>
      </c>
      <c r="N12" s="219"/>
      <c r="O12" s="219"/>
      <c r="P12" s="219"/>
      <c r="Q12" s="220"/>
      <c r="R12" s="107"/>
      <c r="T12" s="102" t="s">
        <v>1459</v>
      </c>
    </row>
    <row r="13" spans="1:20" ht="20.100000000000001" hidden="1" customHeight="1" thickTop="1" thickBot="1">
      <c r="A13" s="103"/>
      <c r="B13" s="201" t="s">
        <v>1491</v>
      </c>
      <c r="C13" s="209">
        <v>41201</v>
      </c>
      <c r="D13" s="208" t="str">
        <f t="shared" ref="D13:D20" si="0">CONCATENATE("FECHA DE ENTREGA:  ",PROPER( TEXT($C13,"dddd")),", ",TEXT($C13,"dd mmmm aaaa"))</f>
        <v>FECHA DE ENTREGA:  Viernes, 19 octubre 2012</v>
      </c>
      <c r="E13" s="110"/>
      <c r="F13" s="241"/>
      <c r="G13" s="242"/>
      <c r="H13" s="242"/>
      <c r="I13" s="243"/>
      <c r="J13" s="110"/>
      <c r="K13" s="106"/>
      <c r="L13" s="107"/>
      <c r="M13" s="212"/>
      <c r="N13" s="213"/>
      <c r="O13" s="213"/>
      <c r="P13" s="213"/>
      <c r="Q13" s="214"/>
      <c r="R13" s="107"/>
      <c r="T13" s="102" t="s">
        <v>1460</v>
      </c>
    </row>
    <row r="14" spans="1:20" ht="20.100000000000001" hidden="1" customHeight="1" thickTop="1" thickBot="1">
      <c r="A14" s="103"/>
      <c r="B14" s="199" t="s">
        <v>1492</v>
      </c>
      <c r="C14" s="210">
        <v>41243</v>
      </c>
      <c r="D14" s="208" t="str">
        <f t="shared" si="0"/>
        <v>FECHA DE ENTREGA:  Viernes, 30 noviembre 2012</v>
      </c>
      <c r="E14" s="110"/>
      <c r="F14" s="241"/>
      <c r="G14" s="242"/>
      <c r="H14" s="242"/>
      <c r="I14" s="243"/>
      <c r="J14" s="110"/>
      <c r="K14" s="106"/>
      <c r="L14" s="107"/>
      <c r="M14" s="212"/>
      <c r="N14" s="213"/>
      <c r="O14" s="213"/>
      <c r="P14" s="213"/>
      <c r="Q14" s="214"/>
      <c r="R14" s="107"/>
      <c r="T14" s="102" t="s">
        <v>1461</v>
      </c>
    </row>
    <row r="15" spans="1:20" ht="20.100000000000001" hidden="1" customHeight="1" thickTop="1" thickBot="1">
      <c r="A15" s="103"/>
      <c r="B15" s="199" t="s">
        <v>1493</v>
      </c>
      <c r="C15" s="210">
        <v>41292</v>
      </c>
      <c r="D15" s="208" t="str">
        <f t="shared" si="0"/>
        <v>FECHA DE ENTREGA:  Viernes, 18 enero 2013</v>
      </c>
      <c r="E15" s="110"/>
      <c r="F15" s="241"/>
      <c r="G15" s="242"/>
      <c r="H15" s="242"/>
      <c r="I15" s="243"/>
      <c r="J15" s="110"/>
      <c r="K15" s="106"/>
      <c r="L15" s="107"/>
      <c r="M15" s="218" t="s">
        <v>1418</v>
      </c>
      <c r="N15" s="219"/>
      <c r="O15" s="219"/>
      <c r="P15" s="219"/>
      <c r="Q15" s="220"/>
      <c r="R15" s="107"/>
      <c r="T15" s="102" t="s">
        <v>1487</v>
      </c>
    </row>
    <row r="16" spans="1:20" ht="20.100000000000001" hidden="1" customHeight="1" thickTop="1" thickBot="1">
      <c r="A16" s="103"/>
      <c r="B16" s="200" t="s">
        <v>1494</v>
      </c>
      <c r="C16" s="211">
        <v>41306</v>
      </c>
      <c r="D16" s="208" t="str">
        <f t="shared" si="0"/>
        <v>FECHA DE ENTREGA:  Viernes, 01 febrero 2013</v>
      </c>
      <c r="E16" s="110"/>
      <c r="F16" s="241"/>
      <c r="G16" s="242"/>
      <c r="H16" s="242"/>
      <c r="I16" s="243"/>
      <c r="J16" s="110"/>
      <c r="K16" s="106"/>
      <c r="L16" s="107"/>
      <c r="M16" s="218" t="s">
        <v>390</v>
      </c>
      <c r="N16" s="219"/>
      <c r="O16" s="219"/>
      <c r="P16" s="219"/>
      <c r="Q16" s="220"/>
      <c r="R16" s="107"/>
      <c r="T16" s="114" t="s">
        <v>1496</v>
      </c>
    </row>
    <row r="17" spans="1:21" ht="20.100000000000001" hidden="1" customHeight="1" thickBot="1">
      <c r="A17" s="103"/>
      <c r="B17" s="198" t="s">
        <v>1491</v>
      </c>
      <c r="C17" s="209">
        <v>41367</v>
      </c>
      <c r="D17" s="208" t="str">
        <f t="shared" si="0"/>
        <v>FECHA DE ENTREGA:  Miércoles, 03 abril 2013</v>
      </c>
      <c r="E17" s="110"/>
      <c r="F17" s="241"/>
      <c r="G17" s="242"/>
      <c r="H17" s="242"/>
      <c r="I17" s="243"/>
      <c r="J17" s="110"/>
      <c r="K17" s="106"/>
      <c r="L17" s="107"/>
      <c r="M17" s="197"/>
      <c r="N17" s="197"/>
      <c r="O17" s="197"/>
      <c r="P17" s="197"/>
      <c r="Q17" s="197"/>
      <c r="R17" s="107"/>
      <c r="T17" s="114" t="s">
        <v>1595</v>
      </c>
    </row>
    <row r="18" spans="1:21" ht="20.100000000000001" hidden="1" customHeight="1" thickTop="1" thickBot="1">
      <c r="A18" s="103"/>
      <c r="B18" s="199" t="s">
        <v>1492</v>
      </c>
      <c r="C18" s="210">
        <v>41411</v>
      </c>
      <c r="D18" s="208" t="str">
        <f t="shared" si="0"/>
        <v>FECHA DE ENTREGA:  Viernes, 17 mayo 2013</v>
      </c>
      <c r="E18" s="110"/>
      <c r="F18" s="241"/>
      <c r="G18" s="242"/>
      <c r="H18" s="242"/>
      <c r="I18" s="243"/>
      <c r="J18" s="110"/>
      <c r="K18" s="106"/>
      <c r="L18" s="107"/>
      <c r="M18" s="197"/>
      <c r="N18" s="197"/>
      <c r="O18" s="197"/>
      <c r="P18" s="197"/>
      <c r="Q18" s="197"/>
      <c r="R18" s="107"/>
      <c r="T18" s="114" t="s">
        <v>1488</v>
      </c>
    </row>
    <row r="19" spans="1:21" ht="20.100000000000001" hidden="1" customHeight="1" thickTop="1" thickBot="1">
      <c r="A19" s="103"/>
      <c r="B19" s="199" t="s">
        <v>1493</v>
      </c>
      <c r="C19" s="210">
        <v>41453</v>
      </c>
      <c r="D19" s="208" t="str">
        <f t="shared" si="0"/>
        <v>FECHA DE ENTREGA:  Viernes, 28 junio 2013</v>
      </c>
      <c r="E19" s="110"/>
      <c r="F19" s="241"/>
      <c r="G19" s="242"/>
      <c r="H19" s="242"/>
      <c r="I19" s="243"/>
      <c r="J19" s="110"/>
      <c r="K19" s="106"/>
      <c r="L19" s="107"/>
      <c r="M19" s="197"/>
      <c r="N19" s="197"/>
      <c r="O19" s="197"/>
      <c r="P19" s="197"/>
      <c r="Q19" s="197"/>
      <c r="R19" s="107"/>
      <c r="T19" s="114" t="s">
        <v>1595</v>
      </c>
    </row>
    <row r="20" spans="1:21" ht="20.100000000000001" hidden="1" customHeight="1" thickTop="1" thickBot="1">
      <c r="A20" s="103"/>
      <c r="B20" s="200" t="s">
        <v>1495</v>
      </c>
      <c r="C20" s="211">
        <v>41460</v>
      </c>
      <c r="D20" s="208" t="str">
        <f t="shared" si="0"/>
        <v>FECHA DE ENTREGA:  Viernes, 05 julio 2013</v>
      </c>
      <c r="E20" s="110"/>
      <c r="F20" s="244"/>
      <c r="G20" s="245"/>
      <c r="H20" s="245"/>
      <c r="I20" s="246"/>
      <c r="J20" s="110"/>
      <c r="K20" s="106"/>
      <c r="L20" s="107"/>
      <c r="M20" s="197"/>
      <c r="N20" s="197"/>
      <c r="O20" s="197"/>
      <c r="P20" s="197"/>
      <c r="Q20" s="197"/>
      <c r="R20" s="107"/>
    </row>
    <row r="21" spans="1:21" ht="21.75" hidden="1" customHeight="1">
      <c r="A21" s="103"/>
      <c r="B21" s="115" t="s">
        <v>62</v>
      </c>
      <c r="C21" s="115" t="s">
        <v>61</v>
      </c>
      <c r="E21" s="110"/>
      <c r="F21" s="110"/>
      <c r="G21" s="110"/>
      <c r="H21" s="110"/>
      <c r="I21" s="110"/>
      <c r="J21" s="110"/>
      <c r="K21" s="106"/>
      <c r="L21" s="107"/>
      <c r="M21" s="107"/>
      <c r="N21" s="107"/>
      <c r="O21" s="107"/>
      <c r="P21" s="107"/>
      <c r="Q21" s="107"/>
      <c r="R21" s="107"/>
      <c r="S21" s="116"/>
      <c r="T21" s="116"/>
      <c r="U21" s="116"/>
    </row>
    <row r="22" spans="1:21" ht="21.75" hidden="1" customHeight="1">
      <c r="A22" s="103"/>
      <c r="B22" s="117">
        <f>Seguridad!B1</f>
        <v>23</v>
      </c>
      <c r="C22" s="117">
        <f>Seguridad!B10</f>
        <v>3</v>
      </c>
      <c r="E22" s="101"/>
      <c r="F22" s="118"/>
      <c r="G22" s="118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ht="6.75" hidden="1" customHeight="1" thickBot="1">
      <c r="A23" s="101"/>
      <c r="B23" s="111"/>
      <c r="C23" s="101"/>
      <c r="D23" s="10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6"/>
      <c r="T23" s="116"/>
      <c r="U23" s="116"/>
    </row>
    <row r="24" spans="1:21" ht="18.75" hidden="1" customHeight="1" thickTop="1">
      <c r="A24" s="101"/>
      <c r="B24" s="120"/>
      <c r="C24" s="223" t="s">
        <v>392</v>
      </c>
      <c r="D24" s="120"/>
      <c r="E24" s="225" t="s">
        <v>393</v>
      </c>
      <c r="F24" s="225"/>
      <c r="G24" s="225"/>
      <c r="H24" s="226" t="s">
        <v>390</v>
      </c>
      <c r="I24" s="227"/>
      <c r="J24" s="227"/>
      <c r="K24" s="228"/>
      <c r="L24" s="119"/>
      <c r="M24" s="119"/>
      <c r="N24" s="232" t="s">
        <v>1419</v>
      </c>
      <c r="O24" s="233"/>
      <c r="P24" s="233"/>
      <c r="Q24" s="234"/>
      <c r="R24" s="119"/>
      <c r="S24" s="116"/>
      <c r="T24" s="116"/>
      <c r="U24" s="116"/>
    </row>
    <row r="25" spans="1:21" ht="9.75" hidden="1" customHeight="1" thickBot="1">
      <c r="A25" s="101"/>
      <c r="B25" s="111"/>
      <c r="C25" s="224"/>
      <c r="D25" s="101"/>
      <c r="E25" s="225"/>
      <c r="F25" s="225"/>
      <c r="G25" s="225"/>
      <c r="H25" s="229"/>
      <c r="I25" s="230"/>
      <c r="J25" s="230"/>
      <c r="K25" s="231"/>
      <c r="L25" s="119"/>
      <c r="M25" s="119"/>
      <c r="N25" s="235"/>
      <c r="O25" s="236"/>
      <c r="P25" s="236"/>
      <c r="Q25" s="237"/>
      <c r="R25" s="119"/>
      <c r="S25" s="116"/>
      <c r="T25" s="116"/>
      <c r="U25" s="116"/>
    </row>
    <row r="26" spans="1:21" ht="9" hidden="1" customHeight="1" thickTop="1">
      <c r="A26" s="101"/>
      <c r="B26" s="111"/>
      <c r="C26" s="224"/>
      <c r="D26" s="101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6"/>
      <c r="T26" s="116"/>
      <c r="U26" s="116"/>
    </row>
    <row r="27" spans="1:21" s="101" customFormat="1" ht="6" hidden="1" customHeight="1">
      <c r="B27" s="111"/>
      <c r="C27" s="112"/>
      <c r="F27" s="121"/>
      <c r="G27" s="121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s="101" customFormat="1" ht="6" hidden="1" customHeight="1">
      <c r="F28" s="121"/>
      <c r="G28" s="121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ht="30.75" hidden="1" customHeight="1">
      <c r="B29" s="221" t="s">
        <v>1408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116"/>
      <c r="T29" s="116"/>
      <c r="U29" s="116"/>
    </row>
    <row r="30" spans="1:21" ht="24" hidden="1" customHeight="1">
      <c r="G30" s="101"/>
      <c r="H30" s="101"/>
      <c r="I30" s="101"/>
      <c r="J30" s="101"/>
      <c r="K30" s="101"/>
      <c r="L30" s="101"/>
      <c r="M30" s="101"/>
      <c r="P30" s="116"/>
      <c r="Q30" s="116"/>
      <c r="R30" s="116"/>
      <c r="S30" s="116"/>
      <c r="T30" s="116"/>
      <c r="U30" s="116"/>
    </row>
    <row r="31" spans="1:21" ht="13.5" thickTop="1">
      <c r="G31" s="101"/>
      <c r="H31" s="101"/>
      <c r="I31" s="101"/>
      <c r="J31" s="101"/>
      <c r="K31" s="101"/>
      <c r="L31" s="101"/>
      <c r="M31" s="101"/>
      <c r="P31" s="116"/>
      <c r="Q31" s="116"/>
      <c r="R31" s="116"/>
      <c r="S31" s="116"/>
      <c r="T31" s="116"/>
      <c r="U31" s="116"/>
    </row>
    <row r="32" spans="1:21">
      <c r="G32" s="101"/>
      <c r="H32" s="101"/>
      <c r="I32" s="101"/>
      <c r="J32" s="101"/>
      <c r="K32" s="101"/>
      <c r="L32" s="101"/>
      <c r="M32" s="101"/>
      <c r="P32" s="116"/>
      <c r="Q32" s="116"/>
      <c r="R32" s="116"/>
      <c r="S32" s="116"/>
      <c r="T32" s="116"/>
      <c r="U32" s="116"/>
    </row>
    <row r="33" spans="7:21">
      <c r="G33" s="101"/>
      <c r="H33" s="101"/>
      <c r="I33" s="101"/>
      <c r="J33" s="101"/>
      <c r="K33" s="101"/>
      <c r="L33" s="101"/>
      <c r="M33" s="101"/>
      <c r="P33" s="116"/>
      <c r="Q33" s="116"/>
      <c r="R33" s="116"/>
      <c r="S33" s="116"/>
      <c r="T33" s="116"/>
      <c r="U33" s="116"/>
    </row>
    <row r="34" spans="7:21">
      <c r="G34" s="101"/>
      <c r="H34" s="101"/>
      <c r="I34" s="101"/>
      <c r="J34" s="101"/>
      <c r="K34" s="101"/>
      <c r="L34" s="101"/>
      <c r="M34" s="101"/>
    </row>
  </sheetData>
  <sheetProtection password="C2A6" sheet="1" objects="1" scenarios="1"/>
  <mergeCells count="10">
    <mergeCell ref="F7:I20"/>
    <mergeCell ref="B2:R4"/>
    <mergeCell ref="B6:C6"/>
    <mergeCell ref="E6:J6"/>
    <mergeCell ref="A7:C7"/>
    <mergeCell ref="B29:R29"/>
    <mergeCell ref="C24:C26"/>
    <mergeCell ref="E24:G25"/>
    <mergeCell ref="H24:K25"/>
    <mergeCell ref="N24:Q25"/>
  </mergeCells>
  <dataValidations count="4">
    <dataValidation type="date" operator="greaterThan" allowBlank="1" showInputMessage="1" showErrorMessage="1" sqref="C13:C20">
      <formula1>41155</formula1>
    </dataValidation>
    <dataValidation type="list" allowBlank="1" showInputMessage="1" showErrorMessage="1" sqref="C12">
      <formula1>Asignaturas</formula1>
    </dataValidation>
    <dataValidation type="list" allowBlank="1" showInputMessage="1" showErrorMessage="1" promptTitle="Seleccione un Nombre" sqref="C8">
      <formula1>Docentes</formula1>
    </dataValidation>
    <dataValidation type="textLength" operator="equal" allowBlank="1" showInputMessage="1" showErrorMessage="1" promptTitle="INGRESE EL AÑO LECTIVO" sqref="C9">
      <formula1>11</formula1>
    </dataValidation>
  </dataValidations>
  <hyperlinks>
    <hyperlink ref="M8:Q8" location="DESQ2!A1" display="DEBERES ESCRITOS"/>
    <hyperlink ref="M9:Q9" location="'ACT2'!A1" display="TRABAJOS - ACTUACIONES"/>
    <hyperlink ref="M10:Q10" location="'TAQ2'!A1" display="LECCIONES"/>
    <hyperlink ref="M11:Q11" location="EXEQ2!A1" display="EXÁMENES"/>
    <hyperlink ref="M12:Q12" location="EXGQ2!A1" display="PRÁCTICAS"/>
    <hyperlink ref="M15:Q15" location="PRYQ2!A1" display="PROYECTOS"/>
    <hyperlink ref="M16:Q16" location="ACTSEGQ!A1" display="GENERAR ACTA"/>
    <hyperlink ref="H24:K25" location="ACTFIN!A1" display="GENERAR ACTA"/>
    <hyperlink ref="N24:Q25" location="ESTADIS!A1" display="ESTADISTICAS"/>
    <hyperlink ref="C24:C25" r:id="rId1" display="AYUDA DE USUARIO:  FORMATO WORD"/>
    <hyperlink ref="M7:P7" location="ASISQ1!A1" display="ASISTENCIA"/>
    <hyperlink ref="M8:P8" location="ASISQ1!A1" display="ASISTENCIA"/>
    <hyperlink ref="M9:P9" location="ASISQ1!A1" display="ASISTENCIA"/>
    <hyperlink ref="M11:P11" location="ASISQ1!A1" display="ASISTENCIA"/>
    <hyperlink ref="M15:P15" location="ASISQ1!A1" display="ASISTENCIA"/>
    <hyperlink ref="M10:P10" location="ASISQ1!A1" display="ASISTENCIA"/>
    <hyperlink ref="M12:P12" location="ASISQ1!A1" display="ASISTENCIA"/>
    <hyperlink ref="M16:P16" location="ASISQ1!A1" display="ASISTENCIA"/>
    <hyperlink ref="C24:C26" r:id="rId2" display="AYUDA DE USUARIO:  FORMATO WORD"/>
  </hyperlinks>
  <pageMargins left="0.74803149606299213" right="0.74803149606299213" top="0.98425196850393704" bottom="0.98425196850393704" header="0" footer="0"/>
  <pageSetup scale="51" orientation="portrait" horizontalDpi="4294967293" verticalDpi="300" r:id="rId3"/>
  <headerFooter alignWithMargins="0"/>
  <drawing r:id="rId4"/>
  <legacyDrawing r:id="rId5"/>
  <controls>
    <control shapeId="51201" r:id="rId6" name="Alumnos"/>
    <control shapeId="51202" r:id="rId7" name="NotasP1"/>
    <control shapeId="51203" r:id="rId8" name="Acta1"/>
    <control shapeId="51204" r:id="rId9" name="Esta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lumnosList"/>
  <dimension ref="A1:BK101"/>
  <sheetViews>
    <sheetView showGridLines="0" zoomScale="80" zoomScaleNormal="80" workbookViewId="0">
      <pane xSplit="2" ySplit="3" topLeftCell="Q4" activePane="bottomRight" state="frozen"/>
      <selection pane="topRight" activeCell="C1" sqref="C1"/>
      <selection pane="bottomLeft" activeCell="A3" sqref="A3"/>
      <selection pane="bottomRight" activeCell="B22" sqref="B22"/>
    </sheetView>
  </sheetViews>
  <sheetFormatPr baseColWidth="10" defaultRowHeight="15.75"/>
  <cols>
    <col min="1" max="1" width="9.140625" style="49" customWidth="1"/>
    <col min="2" max="2" width="40.140625" style="49" customWidth="1"/>
    <col min="3" max="4" width="3.7109375" style="49" customWidth="1"/>
    <col min="5" max="5" width="36.28515625" style="49" customWidth="1"/>
    <col min="6" max="6" width="3.7109375" style="49" customWidth="1"/>
    <col min="7" max="7" width="40.42578125" style="49" customWidth="1"/>
    <col min="8" max="8" width="3.7109375" style="49" customWidth="1"/>
    <col min="9" max="9" width="41" style="49" customWidth="1"/>
    <col min="10" max="10" width="3.7109375" style="49" customWidth="1"/>
    <col min="11" max="11" width="39.7109375" style="49" customWidth="1"/>
    <col min="12" max="12" width="3.7109375" style="49" customWidth="1"/>
    <col min="13" max="13" width="40.28515625" style="49" customWidth="1"/>
    <col min="14" max="14" width="3.7109375" style="49" customWidth="1"/>
    <col min="15" max="15" width="39.140625" style="49" customWidth="1"/>
    <col min="16" max="16" width="3.7109375" style="49" customWidth="1"/>
    <col min="17" max="17" width="34.28515625" style="49" customWidth="1"/>
    <col min="18" max="18" width="3.7109375" style="49" customWidth="1"/>
    <col min="19" max="19" width="41.5703125" style="49" customWidth="1"/>
    <col min="20" max="20" width="5" style="49" customWidth="1"/>
    <col min="21" max="21" width="34.140625" style="49" customWidth="1"/>
    <col min="22" max="22" width="5.140625" style="49" customWidth="1"/>
    <col min="23" max="23" width="34.140625" style="49" customWidth="1"/>
    <col min="24" max="24" width="4.85546875" style="49" customWidth="1"/>
    <col min="25" max="25" width="37.85546875" style="49" customWidth="1"/>
    <col min="26" max="26" width="4.85546875" style="49" customWidth="1"/>
    <col min="27" max="27" width="35.85546875" style="49" customWidth="1"/>
    <col min="28" max="28" width="5.5703125" style="49" customWidth="1"/>
    <col min="29" max="29" width="35.85546875" style="49" customWidth="1"/>
    <col min="30" max="30" width="5.140625" style="49" customWidth="1"/>
    <col min="31" max="31" width="39.5703125" style="49" customWidth="1"/>
    <col min="32" max="32" width="6" style="49" customWidth="1"/>
    <col min="33" max="33" width="34.5703125" style="49" customWidth="1"/>
    <col min="34" max="34" width="6" style="49" customWidth="1"/>
    <col min="35" max="35" width="34.5703125" style="49" customWidth="1"/>
    <col min="36" max="36" width="6" style="49" customWidth="1"/>
    <col min="37" max="37" width="34.5703125" style="49" customWidth="1"/>
    <col min="38" max="38" width="6" style="49" customWidth="1"/>
    <col min="39" max="39" width="28.85546875" style="49" customWidth="1"/>
    <col min="40" max="40" width="6" style="49" customWidth="1"/>
    <col min="41" max="41" width="28.85546875" style="49" customWidth="1"/>
    <col min="42" max="42" width="6" style="49" customWidth="1"/>
    <col min="43" max="43" width="36" style="49" customWidth="1"/>
    <col min="44" max="44" width="6" style="49" customWidth="1"/>
    <col min="45" max="45" width="33.42578125" style="49" customWidth="1"/>
    <col min="46" max="46" width="6" style="49" customWidth="1"/>
    <col min="47" max="47" width="30.5703125" style="49" customWidth="1"/>
    <col min="48" max="48" width="6" style="49" customWidth="1"/>
    <col min="49" max="49" width="32.28515625" style="49" customWidth="1"/>
    <col min="50" max="50" width="6" style="49" customWidth="1"/>
    <col min="51" max="51" width="35.28515625" style="49" customWidth="1"/>
    <col min="52" max="52" width="6" style="49" customWidth="1"/>
    <col min="53" max="53" width="28.140625" style="49" customWidth="1"/>
    <col min="54" max="54" width="6" style="49" customWidth="1"/>
    <col min="55" max="55" width="33.28515625" style="49" customWidth="1"/>
    <col min="56" max="56" width="11.42578125" style="49"/>
    <col min="57" max="57" width="45.7109375" style="59" hidden="1" customWidth="1"/>
    <col min="58" max="58" width="6.42578125" style="59" hidden="1" customWidth="1"/>
    <col min="59" max="62" width="35.5703125" style="49" customWidth="1"/>
    <col min="63" max="63" width="32.28515625" style="49" customWidth="1"/>
    <col min="64" max="16384" width="11.42578125" style="49"/>
  </cols>
  <sheetData>
    <row r="1" spans="1:63" s="47" customFormat="1" ht="27.75" customHeight="1">
      <c r="A1" s="96" t="s">
        <v>385</v>
      </c>
      <c r="B1" s="135" t="s">
        <v>131</v>
      </c>
      <c r="C1" s="45"/>
      <c r="D1" s="46"/>
      <c r="E1" s="47" t="s">
        <v>125</v>
      </c>
      <c r="F1" s="46"/>
      <c r="G1" s="47" t="s">
        <v>126</v>
      </c>
      <c r="H1" s="46"/>
      <c r="I1" s="47" t="s">
        <v>127</v>
      </c>
      <c r="J1" s="46"/>
      <c r="K1" s="47" t="s">
        <v>128</v>
      </c>
      <c r="L1" s="46"/>
      <c r="M1" s="47" t="s">
        <v>129</v>
      </c>
      <c r="N1" s="46"/>
      <c r="O1" s="47" t="s">
        <v>130</v>
      </c>
      <c r="P1" s="46"/>
      <c r="Q1" s="47" t="s">
        <v>131</v>
      </c>
      <c r="R1" s="46"/>
      <c r="S1" s="47" t="s">
        <v>132</v>
      </c>
      <c r="T1" s="46"/>
      <c r="U1" s="47" t="s">
        <v>133</v>
      </c>
      <c r="V1" s="46"/>
      <c r="W1" s="47" t="s">
        <v>134</v>
      </c>
      <c r="X1" s="46"/>
      <c r="Y1" s="47" t="s">
        <v>135</v>
      </c>
      <c r="Z1" s="46"/>
      <c r="AA1" s="47" t="s">
        <v>136</v>
      </c>
      <c r="AB1" s="46"/>
      <c r="AC1" s="47" t="s">
        <v>137</v>
      </c>
      <c r="AD1" s="46"/>
      <c r="AE1" s="47" t="s">
        <v>138</v>
      </c>
      <c r="AF1" s="46"/>
      <c r="AG1" s="47" t="s">
        <v>139</v>
      </c>
      <c r="AH1" s="46"/>
      <c r="AI1" s="47" t="s">
        <v>140</v>
      </c>
      <c r="AJ1" s="46"/>
      <c r="AK1" s="47" t="s">
        <v>141</v>
      </c>
      <c r="AL1" s="46"/>
      <c r="AM1" s="47" t="s">
        <v>142</v>
      </c>
      <c r="AN1" s="46"/>
      <c r="AO1" s="47" t="s">
        <v>143</v>
      </c>
      <c r="AP1" s="46"/>
      <c r="AQ1" s="47" t="s">
        <v>144</v>
      </c>
      <c r="AR1" s="46"/>
      <c r="AS1" s="47" t="s">
        <v>145</v>
      </c>
      <c r="AT1" s="46"/>
      <c r="AU1" s="47" t="s">
        <v>146</v>
      </c>
      <c r="AV1" s="46"/>
      <c r="AW1" s="47" t="s">
        <v>147</v>
      </c>
      <c r="AX1" s="46"/>
      <c r="AY1" s="47" t="s">
        <v>148</v>
      </c>
      <c r="AZ1" s="46"/>
      <c r="BA1" s="47" t="s">
        <v>149</v>
      </c>
      <c r="BB1" s="46"/>
      <c r="BC1" s="47" t="s">
        <v>150</v>
      </c>
      <c r="BE1" s="48" t="s">
        <v>151</v>
      </c>
      <c r="BF1" s="48" t="s">
        <v>152</v>
      </c>
      <c r="BG1" s="24" t="s">
        <v>23</v>
      </c>
      <c r="BH1" s="24" t="s">
        <v>1421</v>
      </c>
      <c r="BI1" s="24" t="s">
        <v>24</v>
      </c>
      <c r="BJ1" s="24" t="s">
        <v>25</v>
      </c>
      <c r="BK1" s="24" t="s">
        <v>1415</v>
      </c>
    </row>
    <row r="2" spans="1:63" s="47" customFormat="1" ht="27.75" customHeight="1">
      <c r="A2" s="96"/>
      <c r="B2" s="135" t="s">
        <v>1417</v>
      </c>
      <c r="C2" s="45"/>
      <c r="D2" s="46"/>
      <c r="E2" s="47" t="s">
        <v>1417</v>
      </c>
      <c r="F2" s="46"/>
      <c r="G2" s="47" t="s">
        <v>1417</v>
      </c>
      <c r="H2" s="46"/>
      <c r="I2" s="47" t="s">
        <v>1417</v>
      </c>
      <c r="J2" s="46"/>
      <c r="K2" s="47" t="s">
        <v>1417</v>
      </c>
      <c r="L2" s="46"/>
      <c r="M2" s="47" t="s">
        <v>1417</v>
      </c>
      <c r="N2" s="46"/>
      <c r="O2" s="47" t="s">
        <v>1417</v>
      </c>
      <c r="P2" s="46"/>
      <c r="Q2" s="47" t="s">
        <v>1417</v>
      </c>
      <c r="R2" s="46"/>
      <c r="S2" s="47" t="s">
        <v>1417</v>
      </c>
      <c r="T2" s="46"/>
      <c r="U2" s="47" t="s">
        <v>1417</v>
      </c>
      <c r="V2" s="46"/>
      <c r="W2" s="47" t="s">
        <v>1417</v>
      </c>
      <c r="X2" s="46"/>
      <c r="Y2" s="47" t="s">
        <v>1417</v>
      </c>
      <c r="Z2" s="46"/>
      <c r="AA2" s="47" t="s">
        <v>1417</v>
      </c>
      <c r="AB2" s="46"/>
      <c r="AC2" s="47" t="s">
        <v>1417</v>
      </c>
      <c r="AD2" s="46"/>
      <c r="AE2" s="47" t="s">
        <v>1417</v>
      </c>
      <c r="AF2" s="46"/>
      <c r="AG2" s="47" t="s">
        <v>1417</v>
      </c>
      <c r="AH2" s="46"/>
      <c r="AI2" s="47" t="s">
        <v>1417</v>
      </c>
      <c r="AJ2" s="46"/>
      <c r="AK2" s="47" t="s">
        <v>1417</v>
      </c>
      <c r="AL2" s="46"/>
      <c r="AM2" s="19" t="s">
        <v>1416</v>
      </c>
      <c r="AN2" s="46"/>
      <c r="AO2" s="19" t="s">
        <v>1416</v>
      </c>
      <c r="AP2" s="46"/>
      <c r="AQ2" s="19" t="s">
        <v>1416</v>
      </c>
      <c r="AR2" s="46"/>
      <c r="AS2" s="19" t="s">
        <v>1416</v>
      </c>
      <c r="AT2" s="46"/>
      <c r="AU2" s="19" t="s">
        <v>1416</v>
      </c>
      <c r="AV2" s="46"/>
      <c r="AW2" s="19" t="s">
        <v>1416</v>
      </c>
      <c r="AX2" s="46"/>
      <c r="AY2" s="19" t="s">
        <v>1416</v>
      </c>
      <c r="AZ2" s="46"/>
      <c r="BA2" s="19" t="s">
        <v>1416</v>
      </c>
      <c r="BB2" s="46"/>
      <c r="BC2" s="19" t="s">
        <v>1416</v>
      </c>
      <c r="BE2" s="97"/>
      <c r="BF2" s="97"/>
      <c r="BG2" s="24"/>
      <c r="BH2" s="24"/>
      <c r="BI2" s="24"/>
      <c r="BJ2" s="24"/>
      <c r="BK2" s="24"/>
    </row>
    <row r="3" spans="1:63" ht="17.25" customHeight="1" thickBot="1">
      <c r="A3" s="49" t="s">
        <v>153</v>
      </c>
      <c r="B3" s="136" t="s">
        <v>154</v>
      </c>
      <c r="C3" s="50"/>
      <c r="D3" s="50"/>
      <c r="E3" s="49" t="s">
        <v>154</v>
      </c>
      <c r="F3" s="50"/>
      <c r="G3" s="49" t="s">
        <v>154</v>
      </c>
      <c r="H3" s="50"/>
      <c r="I3" s="49" t="s">
        <v>154</v>
      </c>
      <c r="J3" s="50"/>
      <c r="K3" s="49" t="s">
        <v>154</v>
      </c>
      <c r="L3" s="50"/>
      <c r="M3" s="49" t="s">
        <v>154</v>
      </c>
      <c r="N3" s="50"/>
      <c r="O3" s="49" t="s">
        <v>154</v>
      </c>
      <c r="P3" s="50"/>
      <c r="Q3" s="49" t="s">
        <v>154</v>
      </c>
      <c r="R3" s="50"/>
      <c r="S3" s="49" t="s">
        <v>154</v>
      </c>
      <c r="T3" s="50"/>
      <c r="U3" s="49" t="s">
        <v>154</v>
      </c>
      <c r="V3" s="50"/>
      <c r="W3" s="49" t="s">
        <v>154</v>
      </c>
      <c r="X3" s="50"/>
      <c r="Y3" s="49" t="s">
        <v>154</v>
      </c>
      <c r="Z3" s="50"/>
      <c r="AA3" s="49" t="s">
        <v>154</v>
      </c>
      <c r="AB3" s="50"/>
      <c r="AC3" s="49" t="s">
        <v>154</v>
      </c>
      <c r="AD3" s="50"/>
      <c r="AE3" s="49" t="s">
        <v>154</v>
      </c>
      <c r="AF3" s="50"/>
      <c r="AG3" s="49" t="s">
        <v>154</v>
      </c>
      <c r="AH3" s="50"/>
      <c r="AI3" s="49" t="s">
        <v>154</v>
      </c>
      <c r="AJ3" s="50"/>
      <c r="AK3" s="49" t="s">
        <v>154</v>
      </c>
      <c r="AL3" s="50"/>
      <c r="AM3" s="49" t="s">
        <v>154</v>
      </c>
      <c r="AN3" s="50"/>
      <c r="AO3" s="49" t="s">
        <v>154</v>
      </c>
      <c r="AP3" s="50"/>
      <c r="AQ3" s="49" t="s">
        <v>154</v>
      </c>
      <c r="AR3" s="50"/>
      <c r="AS3" s="49" t="s">
        <v>154</v>
      </c>
      <c r="AT3" s="50"/>
      <c r="AU3" s="49" t="s">
        <v>154</v>
      </c>
      <c r="AV3" s="50"/>
      <c r="AW3" s="49" t="s">
        <v>154</v>
      </c>
      <c r="AX3" s="50"/>
      <c r="AY3" s="49" t="s">
        <v>154</v>
      </c>
      <c r="AZ3" s="50"/>
      <c r="BA3" s="49" t="s">
        <v>154</v>
      </c>
      <c r="BB3" s="50"/>
      <c r="BC3" s="49" t="s">
        <v>154</v>
      </c>
      <c r="BE3" s="51" t="s">
        <v>155</v>
      </c>
      <c r="BF3" s="52">
        <v>1</v>
      </c>
      <c r="BG3" s="23" t="s">
        <v>14</v>
      </c>
      <c r="BH3" s="23" t="s">
        <v>14</v>
      </c>
      <c r="BI3" s="23" t="s">
        <v>14</v>
      </c>
      <c r="BJ3" s="23" t="s">
        <v>14</v>
      </c>
      <c r="BK3" s="23" t="s">
        <v>14</v>
      </c>
    </row>
    <row r="4" spans="1:63" ht="16.5" thickBot="1">
      <c r="A4" s="53">
        <f>IF(B4=0,"",0+1)</f>
        <v>1</v>
      </c>
      <c r="B4" s="137" t="s">
        <v>1567</v>
      </c>
      <c r="C4" s="54"/>
      <c r="D4" s="49">
        <f>IF(E4="",0,0+1)</f>
        <v>1</v>
      </c>
      <c r="E4" s="202" t="s">
        <v>1497</v>
      </c>
      <c r="F4" s="49">
        <f>IF(G4="",MAX(D4:D101),(MAX(D4:D101)+1))</f>
        <v>20</v>
      </c>
      <c r="G4" s="204" t="s">
        <v>1516</v>
      </c>
      <c r="H4" s="49">
        <f>IF(I4="",MAX(F4:F101),(MAX(F4:F101)+1))</f>
        <v>34</v>
      </c>
      <c r="I4" s="204" t="s">
        <v>1530</v>
      </c>
      <c r="J4" s="49">
        <f>IF(K4="",MAX(H4:H101),(MAX(H4:H101)+1))</f>
        <v>41</v>
      </c>
      <c r="K4" s="204" t="s">
        <v>1537</v>
      </c>
      <c r="L4" s="49">
        <f>IF(M4="",MAX(J4:J101),(MAX(J4:J101)+1))</f>
        <v>51</v>
      </c>
      <c r="M4" s="204" t="s">
        <v>1547</v>
      </c>
      <c r="N4" s="49">
        <f>IF(O4="",MAX(L4:L101),(MAX(L4:L101)+1))</f>
        <v>61</v>
      </c>
      <c r="O4" s="206" t="s">
        <v>1557</v>
      </c>
      <c r="P4" s="49">
        <f>IF(Q4="",MAX(N4:N101),(MAX(N4:N101)+1))</f>
        <v>71</v>
      </c>
      <c r="Q4" s="206" t="s">
        <v>1567</v>
      </c>
      <c r="R4" s="49">
        <f>IF(S4="",MAX(P4:P101),(MAX(P4:P101)+1))</f>
        <v>81</v>
      </c>
      <c r="S4" s="206" t="s">
        <v>1577</v>
      </c>
      <c r="T4" s="49">
        <f>IF(U4="",MAX(R4:R101),(MAX(R4:R101)+1))</f>
        <v>99</v>
      </c>
      <c r="U4" s="68" t="s">
        <v>156</v>
      </c>
      <c r="V4" s="49">
        <f>IF(W4="",MAX(T4:T101),(MAX(T4:T101)+1))</f>
        <v>118</v>
      </c>
      <c r="W4" s="70" t="s">
        <v>157</v>
      </c>
      <c r="X4" s="49">
        <f>IF(Y4="",MAX(V4:V101),(MAX(V4:V101)+1))</f>
        <v>139</v>
      </c>
      <c r="Y4" s="19" t="s">
        <v>1423</v>
      </c>
      <c r="Z4" s="49">
        <f>IF(AA4="",MAX(X4:X101),(MAX(X4:X101)+1))</f>
        <v>153</v>
      </c>
      <c r="AA4" s="70" t="s">
        <v>158</v>
      </c>
      <c r="AB4" s="49">
        <f>IF(AC4="",MAX(Z4:Z101),(MAX(Z4:Z101)+1))</f>
        <v>175</v>
      </c>
      <c r="AC4" s="72" t="s">
        <v>159</v>
      </c>
      <c r="AD4" s="49">
        <f>IF(AE4="",MAX(AB4:AB101),(MAX(AB4:AB101)+1))</f>
        <v>197</v>
      </c>
      <c r="AE4" s="19" t="s">
        <v>1424</v>
      </c>
      <c r="AF4" s="49">
        <f>IF(AG4="",MAX(AD4:AD101),(MAX(AD4:AD101)+1))</f>
        <v>211</v>
      </c>
      <c r="AG4" s="74" t="s">
        <v>1425</v>
      </c>
      <c r="AH4" s="49">
        <f>IF(AI4="",MAX(AF4:AF101),(MAX(AF4:AF101)+1))</f>
        <v>234</v>
      </c>
      <c r="AI4" s="74" t="s">
        <v>160</v>
      </c>
      <c r="AJ4" s="49">
        <f>IF(AK4="",MAX(AH4:AH101),(MAX(AH4:AH101)+1))</f>
        <v>256</v>
      </c>
      <c r="AK4" s="74" t="s">
        <v>20</v>
      </c>
      <c r="AL4" s="49">
        <f>IF(AM4="",MAX(AJ4:AJ101),(MAX(AJ4:AJ101)+1))</f>
        <v>272</v>
      </c>
      <c r="AM4" s="74" t="s">
        <v>161</v>
      </c>
      <c r="AN4" s="49">
        <f>IF(AO4="",MAX(AL4:AL101),(MAX(AL4:AL101)+1))</f>
        <v>292</v>
      </c>
      <c r="AO4" s="74" t="s">
        <v>1426</v>
      </c>
      <c r="AP4" s="49">
        <f>IF(AQ4="",MAX(AN4:AN101),(MAX(AN4:AN101)+1))</f>
        <v>311</v>
      </c>
      <c r="AQ4" s="19" t="s">
        <v>1427</v>
      </c>
      <c r="AR4" s="49">
        <f>IF(AS4="",MAX(AP4:AP101),(MAX(AP4:AP101)+1))</f>
        <v>324</v>
      </c>
      <c r="AS4" s="68" t="s">
        <v>162</v>
      </c>
      <c r="AT4" s="49">
        <f>IF(AU4="",MAX(AR4:AR101),(MAX(AR4:AR101)+1))</f>
        <v>342</v>
      </c>
      <c r="AU4" s="55"/>
      <c r="AV4" s="49">
        <f>IF(AW4="",MAX(AT4:AT101),(MAX(AT4:AT101)+1))</f>
        <v>343</v>
      </c>
      <c r="AW4" s="19" t="s">
        <v>1428</v>
      </c>
      <c r="AX4" s="49">
        <f>IF(AY4="",MAX(AV4:AV101),(MAX(AV4:AV101)+1))</f>
        <v>353</v>
      </c>
      <c r="AY4" s="72" t="s">
        <v>163</v>
      </c>
      <c r="AZ4" s="49">
        <f>IF(BA4="",MAX(AX4:AX101),(MAX(AX4:AX101)+1))</f>
        <v>369</v>
      </c>
      <c r="BA4" s="55"/>
      <c r="BB4" s="49">
        <f>IF(BC4="",MAX(AZ4:AZ101),(MAX(AZ4:AZ101)+1))</f>
        <v>370</v>
      </c>
      <c r="BC4" s="19" t="s">
        <v>1422</v>
      </c>
      <c r="BE4" s="51" t="s">
        <v>164</v>
      </c>
      <c r="BF4" s="52">
        <v>2</v>
      </c>
      <c r="BG4" s="25" t="s">
        <v>66</v>
      </c>
      <c r="BH4" s="19" t="s">
        <v>31</v>
      </c>
      <c r="BI4" s="19" t="s">
        <v>155</v>
      </c>
      <c r="BJ4" s="19" t="s">
        <v>26</v>
      </c>
      <c r="BK4" s="19" t="s">
        <v>1417</v>
      </c>
    </row>
    <row r="5" spans="1:63" ht="16.5" thickBot="1">
      <c r="A5" s="56">
        <f>IF(B5=0,"",A4+1)</f>
        <v>2</v>
      </c>
      <c r="B5" s="138" t="s">
        <v>1568</v>
      </c>
      <c r="C5" s="54"/>
      <c r="D5" s="49">
        <f>IF(E5="","",D4+1)</f>
        <v>2</v>
      </c>
      <c r="E5" s="203" t="s">
        <v>1498</v>
      </c>
      <c r="F5" s="49">
        <f>IF(G5=0,"",F4+1)</f>
        <v>21</v>
      </c>
      <c r="G5" s="205" t="s">
        <v>1517</v>
      </c>
      <c r="H5" s="49">
        <f>IF(I5=0,"",H4+1)</f>
        <v>35</v>
      </c>
      <c r="I5" s="205" t="s">
        <v>1531</v>
      </c>
      <c r="J5" s="49">
        <f>IF(K5=0,"",J4+1)</f>
        <v>42</v>
      </c>
      <c r="K5" s="205" t="s">
        <v>1538</v>
      </c>
      <c r="L5" s="49">
        <f>IF(M5=0,"",L4+1)</f>
        <v>52</v>
      </c>
      <c r="M5" s="205" t="s">
        <v>1548</v>
      </c>
      <c r="N5" s="49">
        <f>IF(O5=0,"",N4+1)</f>
        <v>62</v>
      </c>
      <c r="O5" s="207" t="s">
        <v>1558</v>
      </c>
      <c r="P5" s="49">
        <f>IF(Q5=0,"",P4+1)</f>
        <v>72</v>
      </c>
      <c r="Q5" s="207" t="s">
        <v>1568</v>
      </c>
      <c r="R5" s="49">
        <f>IF(S5=0,"",R4+1)</f>
        <v>82</v>
      </c>
      <c r="S5" s="207" t="s">
        <v>1578</v>
      </c>
      <c r="T5" s="49">
        <f>IF(U5=0,"",T4+1)</f>
        <v>100</v>
      </c>
      <c r="U5" s="69" t="s">
        <v>165</v>
      </c>
      <c r="V5" s="49">
        <f>IF(W5=0,"",V4+1)</f>
        <v>119</v>
      </c>
      <c r="W5" s="71" t="s">
        <v>166</v>
      </c>
      <c r="X5" s="49">
        <f>IF(Y5=0,"",X4+1)</f>
        <v>140</v>
      </c>
      <c r="Y5" s="19" t="s">
        <v>1430</v>
      </c>
      <c r="Z5" s="49">
        <f>IF(AA5=0,"",Z4+1)</f>
        <v>154</v>
      </c>
      <c r="AA5" s="71" t="s">
        <v>167</v>
      </c>
      <c r="AB5" s="49">
        <f>IF(AC5=0,"",AB4+1)</f>
        <v>176</v>
      </c>
      <c r="AC5" s="73" t="s">
        <v>168</v>
      </c>
      <c r="AD5" s="49">
        <f>IF(AE5=0,"",AD4+1)</f>
        <v>198</v>
      </c>
      <c r="AE5" s="19" t="s">
        <v>40</v>
      </c>
      <c r="AF5" s="49">
        <f>IF(AG5=0,"",AF4+1)</f>
        <v>212</v>
      </c>
      <c r="AG5" s="74" t="s">
        <v>1431</v>
      </c>
      <c r="AH5" s="49">
        <f>IF(AI5=0,"",AH4+1)</f>
        <v>235</v>
      </c>
      <c r="AI5" s="74" t="s">
        <v>1432</v>
      </c>
      <c r="AJ5" s="49">
        <f>IF(AK5=0,"",AJ4+1)</f>
        <v>257</v>
      </c>
      <c r="AK5" s="74" t="s">
        <v>1433</v>
      </c>
      <c r="AL5" s="49">
        <f>IF(AM5=0,"",AL4+1)</f>
        <v>273</v>
      </c>
      <c r="AM5" s="74" t="s">
        <v>178</v>
      </c>
      <c r="AN5" s="49">
        <f>IF(AO5=0,"",AN4+1)</f>
        <v>293</v>
      </c>
      <c r="AO5" s="74" t="s">
        <v>1434</v>
      </c>
      <c r="AP5" s="49">
        <f>IF(AQ5=0,"",AP4+1)</f>
        <v>312</v>
      </c>
      <c r="AQ5" s="19" t="s">
        <v>1435</v>
      </c>
      <c r="AR5" s="49">
        <f>IF(AS5=0,"",AR4+1)</f>
        <v>325</v>
      </c>
      <c r="AS5" s="69" t="s">
        <v>169</v>
      </c>
      <c r="AT5" s="49" t="str">
        <f>IF(AU5=0,"",AT4+1)</f>
        <v/>
      </c>
      <c r="AU5" s="55"/>
      <c r="AV5" s="49">
        <f>IF(AW5=0,"",AV4+1)</f>
        <v>344</v>
      </c>
      <c r="AW5" s="19" t="s">
        <v>1436</v>
      </c>
      <c r="AX5" s="49">
        <f>IF(AY5=0,"",AX4+1)</f>
        <v>354</v>
      </c>
      <c r="AY5" s="73" t="s">
        <v>170</v>
      </c>
      <c r="AZ5" s="49" t="str">
        <f>IF(BA5=0,"",AZ4+1)</f>
        <v/>
      </c>
      <c r="BA5" s="55"/>
      <c r="BB5" s="49">
        <f>IF(BC5=0,"",BB4+1)</f>
        <v>371</v>
      </c>
      <c r="BC5" t="s">
        <v>1429</v>
      </c>
      <c r="BE5" s="51" t="s">
        <v>171</v>
      </c>
      <c r="BF5" s="52">
        <v>3</v>
      </c>
      <c r="BG5" s="25" t="s">
        <v>67</v>
      </c>
      <c r="BH5" s="19" t="s">
        <v>30</v>
      </c>
      <c r="BI5" s="19" t="s">
        <v>164</v>
      </c>
      <c r="BJ5" s="19" t="s">
        <v>1406</v>
      </c>
      <c r="BK5" s="19" t="s">
        <v>1416</v>
      </c>
    </row>
    <row r="6" spans="1:63" ht="16.5" thickBot="1">
      <c r="A6" s="56">
        <f t="shared" ref="A6:A68" si="0">IF(B6=0,"",A5+1)</f>
        <v>3</v>
      </c>
      <c r="B6" s="138" t="s">
        <v>1569</v>
      </c>
      <c r="C6" s="54"/>
      <c r="D6" s="49">
        <f t="shared" ref="D6:D69" si="1">IF(E6="","",D5+1)</f>
        <v>3</v>
      </c>
      <c r="E6" s="203" t="s">
        <v>1499</v>
      </c>
      <c r="F6" s="49">
        <f t="shared" ref="F6:J21" si="2">IF(G6=0,"",F5+1)</f>
        <v>22</v>
      </c>
      <c r="G6" s="205" t="s">
        <v>1518</v>
      </c>
      <c r="H6" s="49">
        <f t="shared" si="2"/>
        <v>36</v>
      </c>
      <c r="I6" s="205" t="s">
        <v>1532</v>
      </c>
      <c r="J6" s="49">
        <f t="shared" si="2"/>
        <v>43</v>
      </c>
      <c r="K6" s="205" t="s">
        <v>1539</v>
      </c>
      <c r="L6" s="49">
        <f t="shared" ref="L6:L69" si="3">IF(M6=0,"",L5+1)</f>
        <v>53</v>
      </c>
      <c r="M6" s="205" t="s">
        <v>1549</v>
      </c>
      <c r="N6" s="49">
        <f t="shared" ref="N6:N69" si="4">IF(O6=0,"",N5+1)</f>
        <v>63</v>
      </c>
      <c r="O6" s="207" t="s">
        <v>1559</v>
      </c>
      <c r="P6" s="49">
        <f t="shared" ref="P6:P69" si="5">IF(Q6=0,"",P5+1)</f>
        <v>73</v>
      </c>
      <c r="Q6" s="207" t="s">
        <v>1569</v>
      </c>
      <c r="R6" s="49">
        <f t="shared" ref="R6:R69" si="6">IF(S6=0,"",R5+1)</f>
        <v>83</v>
      </c>
      <c r="S6" s="207" t="s">
        <v>1579</v>
      </c>
      <c r="T6" s="49">
        <f t="shared" ref="T6:T69" si="7">IF(U6=0,"",T5+1)</f>
        <v>101</v>
      </c>
      <c r="U6" s="69" t="s">
        <v>172</v>
      </c>
      <c r="V6" s="49">
        <f t="shared" ref="V6:V69" si="8">IF(W6=0,"",V5+1)</f>
        <v>120</v>
      </c>
      <c r="W6" s="71" t="s">
        <v>173</v>
      </c>
      <c r="X6" s="49">
        <f t="shared" ref="X6:X69" si="9">IF(Y6=0,"",X5+1)</f>
        <v>141</v>
      </c>
      <c r="Y6" s="19" t="s">
        <v>1438</v>
      </c>
      <c r="Z6" s="49">
        <f t="shared" ref="Z6:Z69" si="10">IF(AA6=0,"",Z5+1)</f>
        <v>155</v>
      </c>
      <c r="AA6" s="71" t="s">
        <v>174</v>
      </c>
      <c r="AB6" s="49">
        <f t="shared" ref="AB6:AB69" si="11">IF(AC6=0,"",AB5+1)</f>
        <v>177</v>
      </c>
      <c r="AC6" s="73" t="s">
        <v>175</v>
      </c>
      <c r="AD6" s="49">
        <f t="shared" ref="AD6:AD69" si="12">IF(AE6=0,"",AD5+1)</f>
        <v>199</v>
      </c>
      <c r="AE6" s="19" t="s">
        <v>1439</v>
      </c>
      <c r="AF6" s="49">
        <f t="shared" ref="AF6:AL21" si="13">IF(AG6=0,"",AF5+1)</f>
        <v>213</v>
      </c>
      <c r="AG6" s="74" t="s">
        <v>176</v>
      </c>
      <c r="AH6" s="49">
        <f t="shared" si="13"/>
        <v>236</v>
      </c>
      <c r="AI6" s="74" t="s">
        <v>177</v>
      </c>
      <c r="AJ6" s="49">
        <f t="shared" si="13"/>
        <v>258</v>
      </c>
      <c r="AK6" s="74" t="s">
        <v>1440</v>
      </c>
      <c r="AL6" s="49">
        <f t="shared" si="13"/>
        <v>274</v>
      </c>
      <c r="AM6" s="74" t="s">
        <v>193</v>
      </c>
      <c r="AN6" s="49">
        <f t="shared" ref="AN6:AN69" si="14">IF(AO6=0,"",AN5+1)</f>
        <v>294</v>
      </c>
      <c r="AO6" s="74" t="s">
        <v>1441</v>
      </c>
      <c r="AP6" s="49">
        <f t="shared" ref="AP6:AP69" si="15">IF(AQ6=0,"",AP5+1)</f>
        <v>313</v>
      </c>
      <c r="AQ6" s="19" t="s">
        <v>17</v>
      </c>
      <c r="AR6" s="49">
        <f t="shared" ref="AR6:AR69" si="16">IF(AS6=0,"",AR5+1)</f>
        <v>326</v>
      </c>
      <c r="AS6" s="69" t="s">
        <v>179</v>
      </c>
      <c r="AT6" s="49" t="str">
        <f t="shared" ref="AT6:AT69" si="17">IF(AU6=0,"",AT5+1)</f>
        <v/>
      </c>
      <c r="AU6" s="55"/>
      <c r="AV6" s="49">
        <f t="shared" ref="AV6:AV69" si="18">IF(AW6=0,"",AV5+1)</f>
        <v>345</v>
      </c>
      <c r="AW6" s="19" t="s">
        <v>1442</v>
      </c>
      <c r="AX6" s="49">
        <f t="shared" ref="AX6:AX69" si="19">IF(AY6=0,"",AX5+1)</f>
        <v>355</v>
      </c>
      <c r="AY6" s="75" t="s">
        <v>1443</v>
      </c>
      <c r="AZ6" s="49" t="str">
        <f t="shared" ref="AZ6:AZ69" si="20">IF(BA6=0,"",AZ5+1)</f>
        <v/>
      </c>
      <c r="BA6" s="55"/>
      <c r="BB6" s="49">
        <f t="shared" ref="BB6:BB69" si="21">IF(BC6=0,"",BB5+1)</f>
        <v>372</v>
      </c>
      <c r="BC6" t="s">
        <v>1437</v>
      </c>
      <c r="BE6" s="51" t="s">
        <v>109</v>
      </c>
      <c r="BF6" s="52">
        <v>4</v>
      </c>
      <c r="BG6" s="25" t="s">
        <v>68</v>
      </c>
      <c r="BH6" s="19" t="s">
        <v>16</v>
      </c>
      <c r="BI6" s="19" t="s">
        <v>171</v>
      </c>
      <c r="BJ6" s="19" t="s">
        <v>1407</v>
      </c>
      <c r="BK6" s="19"/>
    </row>
    <row r="7" spans="1:63" ht="16.5" thickBot="1">
      <c r="A7" s="56">
        <f t="shared" si="0"/>
        <v>4</v>
      </c>
      <c r="B7" s="138" t="s">
        <v>1570</v>
      </c>
      <c r="C7" s="54"/>
      <c r="D7" s="49">
        <f t="shared" si="1"/>
        <v>4</v>
      </c>
      <c r="E7" s="203" t="s">
        <v>1500</v>
      </c>
      <c r="F7" s="49">
        <f t="shared" si="2"/>
        <v>23</v>
      </c>
      <c r="G7" s="205" t="s">
        <v>1519</v>
      </c>
      <c r="H7" s="49">
        <f t="shared" si="2"/>
        <v>37</v>
      </c>
      <c r="I7" s="205" t="s">
        <v>1533</v>
      </c>
      <c r="J7" s="49">
        <f t="shared" si="2"/>
        <v>44</v>
      </c>
      <c r="K7" s="205" t="s">
        <v>1540</v>
      </c>
      <c r="L7" s="49">
        <f t="shared" si="3"/>
        <v>54</v>
      </c>
      <c r="M7" s="205" t="s">
        <v>1550</v>
      </c>
      <c r="N7" s="49">
        <f t="shared" si="4"/>
        <v>64</v>
      </c>
      <c r="O7" s="207" t="s">
        <v>1560</v>
      </c>
      <c r="P7" s="49">
        <f t="shared" si="5"/>
        <v>74</v>
      </c>
      <c r="Q7" s="207" t="s">
        <v>1570</v>
      </c>
      <c r="R7" s="49">
        <f t="shared" si="6"/>
        <v>84</v>
      </c>
      <c r="S7" s="207" t="s">
        <v>1580</v>
      </c>
      <c r="T7" s="49">
        <f t="shared" si="7"/>
        <v>102</v>
      </c>
      <c r="U7" s="69" t="s">
        <v>1444</v>
      </c>
      <c r="V7" s="49">
        <f t="shared" si="8"/>
        <v>121</v>
      </c>
      <c r="W7" s="71" t="s">
        <v>181</v>
      </c>
      <c r="X7" s="49">
        <f t="shared" si="9"/>
        <v>142</v>
      </c>
      <c r="Y7" s="19" t="s">
        <v>1445</v>
      </c>
      <c r="Z7" s="49">
        <f t="shared" si="10"/>
        <v>156</v>
      </c>
      <c r="AA7" s="71" t="s">
        <v>182</v>
      </c>
      <c r="AB7" s="49">
        <f t="shared" si="11"/>
        <v>178</v>
      </c>
      <c r="AC7" s="73" t="s">
        <v>183</v>
      </c>
      <c r="AD7" s="49">
        <f t="shared" si="12"/>
        <v>200</v>
      </c>
      <c r="AE7" s="19" t="s">
        <v>1446</v>
      </c>
      <c r="AF7" s="49">
        <f t="shared" si="13"/>
        <v>214</v>
      </c>
      <c r="AG7" s="74" t="s">
        <v>184</v>
      </c>
      <c r="AH7" s="49">
        <f t="shared" si="13"/>
        <v>237</v>
      </c>
      <c r="AI7" s="74" t="s">
        <v>185</v>
      </c>
      <c r="AJ7" s="49">
        <f t="shared" si="13"/>
        <v>259</v>
      </c>
      <c r="AK7" s="74" t="s">
        <v>1447</v>
      </c>
      <c r="AL7" s="49">
        <f t="shared" si="13"/>
        <v>275</v>
      </c>
      <c r="AM7" s="74" t="s">
        <v>1448</v>
      </c>
      <c r="AN7" s="49">
        <f t="shared" si="14"/>
        <v>295</v>
      </c>
      <c r="AO7" s="74" t="s">
        <v>1449</v>
      </c>
      <c r="AP7" s="49">
        <f t="shared" si="15"/>
        <v>314</v>
      </c>
      <c r="AQ7" s="19" t="s">
        <v>1450</v>
      </c>
      <c r="AR7" s="49">
        <f t="shared" si="16"/>
        <v>327</v>
      </c>
      <c r="AS7" s="69" t="s">
        <v>186</v>
      </c>
      <c r="AT7" s="49" t="str">
        <f t="shared" si="17"/>
        <v/>
      </c>
      <c r="AU7" s="55"/>
      <c r="AV7" s="49">
        <f t="shared" si="18"/>
        <v>346</v>
      </c>
      <c r="AW7" s="19" t="s">
        <v>1451</v>
      </c>
      <c r="AX7" s="49">
        <f t="shared" si="19"/>
        <v>356</v>
      </c>
      <c r="AY7" s="73" t="s">
        <v>180</v>
      </c>
      <c r="AZ7" s="49" t="str">
        <f t="shared" si="20"/>
        <v/>
      </c>
      <c r="BA7" s="55"/>
      <c r="BB7" s="49">
        <f t="shared" si="21"/>
        <v>373</v>
      </c>
      <c r="BC7" t="s">
        <v>41</v>
      </c>
      <c r="BE7" s="51" t="s">
        <v>34</v>
      </c>
      <c r="BF7" s="52">
        <v>5</v>
      </c>
      <c r="BG7" s="25" t="s">
        <v>69</v>
      </c>
      <c r="BH7" s="19"/>
      <c r="BI7" s="19" t="s">
        <v>109</v>
      </c>
      <c r="BJ7" s="19" t="s">
        <v>27</v>
      </c>
      <c r="BK7" s="19"/>
    </row>
    <row r="8" spans="1:63" ht="16.5" thickBot="1">
      <c r="A8" s="56">
        <f t="shared" si="0"/>
        <v>5</v>
      </c>
      <c r="B8" s="138" t="s">
        <v>1571</v>
      </c>
      <c r="C8" s="54"/>
      <c r="D8" s="49">
        <f t="shared" si="1"/>
        <v>5</v>
      </c>
      <c r="E8" s="203" t="s">
        <v>1501</v>
      </c>
      <c r="F8" s="49">
        <f t="shared" si="2"/>
        <v>24</v>
      </c>
      <c r="G8" s="205" t="s">
        <v>1520</v>
      </c>
      <c r="H8" s="49">
        <f t="shared" si="2"/>
        <v>38</v>
      </c>
      <c r="I8" s="205" t="s">
        <v>1534</v>
      </c>
      <c r="J8" s="49">
        <f t="shared" si="2"/>
        <v>45</v>
      </c>
      <c r="K8" s="205" t="s">
        <v>1541</v>
      </c>
      <c r="L8" s="49">
        <f t="shared" si="3"/>
        <v>55</v>
      </c>
      <c r="M8" s="205" t="s">
        <v>1551</v>
      </c>
      <c r="N8" s="49">
        <f t="shared" si="4"/>
        <v>65</v>
      </c>
      <c r="O8" s="207" t="s">
        <v>1561</v>
      </c>
      <c r="P8" s="49">
        <f t="shared" si="5"/>
        <v>75</v>
      </c>
      <c r="Q8" s="207" t="s">
        <v>1571</v>
      </c>
      <c r="R8" s="49">
        <f t="shared" si="6"/>
        <v>85</v>
      </c>
      <c r="S8" s="207" t="s">
        <v>1581</v>
      </c>
      <c r="T8" s="49">
        <f t="shared" si="7"/>
        <v>103</v>
      </c>
      <c r="U8" s="69" t="s">
        <v>196</v>
      </c>
      <c r="V8" s="49">
        <f t="shared" si="8"/>
        <v>122</v>
      </c>
      <c r="W8" s="71" t="s">
        <v>188</v>
      </c>
      <c r="X8" s="49">
        <f t="shared" si="9"/>
        <v>143</v>
      </c>
      <c r="Y8" s="19" t="s">
        <v>229</v>
      </c>
      <c r="Z8" s="49">
        <f t="shared" si="10"/>
        <v>157</v>
      </c>
      <c r="AA8" s="71" t="s">
        <v>189</v>
      </c>
      <c r="AB8" s="49">
        <f t="shared" si="11"/>
        <v>179</v>
      </c>
      <c r="AC8" s="73" t="s">
        <v>190</v>
      </c>
      <c r="AD8" s="49">
        <f t="shared" si="12"/>
        <v>201</v>
      </c>
      <c r="AE8" s="19" t="s">
        <v>1452</v>
      </c>
      <c r="AF8" s="49">
        <f t="shared" si="13"/>
        <v>215</v>
      </c>
      <c r="AG8" s="74" t="s">
        <v>191</v>
      </c>
      <c r="AH8" s="49">
        <f t="shared" si="13"/>
        <v>238</v>
      </c>
      <c r="AI8" s="74" t="s">
        <v>192</v>
      </c>
      <c r="AJ8" s="49">
        <f t="shared" si="13"/>
        <v>260</v>
      </c>
      <c r="AK8" s="74" t="s">
        <v>1453</v>
      </c>
      <c r="AL8" s="49">
        <f t="shared" si="13"/>
        <v>276</v>
      </c>
      <c r="AM8" s="74" t="s">
        <v>225</v>
      </c>
      <c r="AN8" s="49">
        <f t="shared" si="14"/>
        <v>296</v>
      </c>
      <c r="AO8" s="74" t="s">
        <v>361</v>
      </c>
      <c r="AP8" s="49">
        <f t="shared" si="15"/>
        <v>315</v>
      </c>
      <c r="AQ8" s="19" t="s">
        <v>1454</v>
      </c>
      <c r="AR8" s="49">
        <f t="shared" si="16"/>
        <v>328</v>
      </c>
      <c r="AS8" s="69" t="s">
        <v>194</v>
      </c>
      <c r="AT8" s="49" t="str">
        <f t="shared" si="17"/>
        <v/>
      </c>
      <c r="AU8" s="55"/>
      <c r="AV8" s="49">
        <f t="shared" si="18"/>
        <v>347</v>
      </c>
      <c r="AW8" s="19" t="s">
        <v>375</v>
      </c>
      <c r="AX8" s="49">
        <f t="shared" si="19"/>
        <v>357</v>
      </c>
      <c r="AY8" s="73" t="s">
        <v>187</v>
      </c>
      <c r="AZ8" s="49" t="str">
        <f t="shared" si="20"/>
        <v/>
      </c>
      <c r="BA8" s="55"/>
      <c r="BB8" s="49">
        <f t="shared" si="21"/>
        <v>374</v>
      </c>
      <c r="BC8" t="s">
        <v>380</v>
      </c>
      <c r="BE8" s="51" t="s">
        <v>110</v>
      </c>
      <c r="BF8" s="52">
        <v>6</v>
      </c>
      <c r="BG8" s="25" t="s">
        <v>70</v>
      </c>
      <c r="BH8" s="19"/>
      <c r="BI8" s="19" t="s">
        <v>34</v>
      </c>
      <c r="BJ8" s="19" t="s">
        <v>28</v>
      </c>
      <c r="BK8" s="19"/>
    </row>
    <row r="9" spans="1:63" ht="16.5" thickBot="1">
      <c r="A9" s="56">
        <f t="shared" si="0"/>
        <v>6</v>
      </c>
      <c r="B9" s="138" t="s">
        <v>1572</v>
      </c>
      <c r="C9" s="54"/>
      <c r="D9" s="49">
        <f t="shared" si="1"/>
        <v>6</v>
      </c>
      <c r="E9" s="203" t="s">
        <v>1502</v>
      </c>
      <c r="F9" s="49">
        <f t="shared" si="2"/>
        <v>25</v>
      </c>
      <c r="G9" s="205" t="s">
        <v>1521</v>
      </c>
      <c r="H9" s="49">
        <f t="shared" si="2"/>
        <v>39</v>
      </c>
      <c r="I9" s="205" t="s">
        <v>1535</v>
      </c>
      <c r="J9" s="49">
        <f t="shared" si="2"/>
        <v>46</v>
      </c>
      <c r="K9" s="205" t="s">
        <v>1542</v>
      </c>
      <c r="L9" s="49">
        <f t="shared" si="3"/>
        <v>56</v>
      </c>
      <c r="M9" s="205" t="s">
        <v>1552</v>
      </c>
      <c r="N9" s="49">
        <f t="shared" si="4"/>
        <v>66</v>
      </c>
      <c r="O9" s="207" t="s">
        <v>1562</v>
      </c>
      <c r="P9" s="49">
        <f t="shared" si="5"/>
        <v>76</v>
      </c>
      <c r="Q9" s="207" t="s">
        <v>1572</v>
      </c>
      <c r="R9" s="49">
        <f t="shared" si="6"/>
        <v>86</v>
      </c>
      <c r="S9" s="207" t="s">
        <v>1582</v>
      </c>
      <c r="T9" s="49">
        <f t="shared" si="7"/>
        <v>104</v>
      </c>
      <c r="U9" s="69" t="s">
        <v>204</v>
      </c>
      <c r="V9" s="49">
        <f t="shared" si="8"/>
        <v>123</v>
      </c>
      <c r="W9" s="71" t="s">
        <v>197</v>
      </c>
      <c r="X9" s="49">
        <f t="shared" si="9"/>
        <v>144</v>
      </c>
      <c r="Y9" s="19" t="s">
        <v>336</v>
      </c>
      <c r="Z9" s="49">
        <f t="shared" si="10"/>
        <v>158</v>
      </c>
      <c r="AA9" s="71" t="s">
        <v>198</v>
      </c>
      <c r="AB9" s="49">
        <f t="shared" si="11"/>
        <v>180</v>
      </c>
      <c r="AC9" s="73" t="s">
        <v>199</v>
      </c>
      <c r="AD9" s="49">
        <f t="shared" si="12"/>
        <v>202</v>
      </c>
      <c r="AE9" s="19" t="s">
        <v>35</v>
      </c>
      <c r="AF9" s="49">
        <f t="shared" si="13"/>
        <v>216</v>
      </c>
      <c r="AG9" s="74" t="s">
        <v>200</v>
      </c>
      <c r="AH9" s="49">
        <f t="shared" si="13"/>
        <v>239</v>
      </c>
      <c r="AI9" s="74" t="s">
        <v>201</v>
      </c>
      <c r="AJ9" s="49">
        <f t="shared" si="13"/>
        <v>261</v>
      </c>
      <c r="AK9" s="74" t="s">
        <v>350</v>
      </c>
      <c r="AL9" s="49">
        <f t="shared" si="13"/>
        <v>277</v>
      </c>
      <c r="AM9" s="74" t="s">
        <v>242</v>
      </c>
      <c r="AN9" s="49">
        <f t="shared" si="14"/>
        <v>297</v>
      </c>
      <c r="AO9" s="74" t="s">
        <v>362</v>
      </c>
      <c r="AP9" s="49">
        <f t="shared" si="15"/>
        <v>316</v>
      </c>
      <c r="AQ9" s="19" t="s">
        <v>44</v>
      </c>
      <c r="AR9" s="49">
        <f t="shared" si="16"/>
        <v>329</v>
      </c>
      <c r="AS9" s="69" t="s">
        <v>202</v>
      </c>
      <c r="AT9" s="49" t="str">
        <f t="shared" si="17"/>
        <v/>
      </c>
      <c r="AU9" s="55"/>
      <c r="AV9" s="49">
        <f t="shared" si="18"/>
        <v>348</v>
      </c>
      <c r="AW9" s="19" t="s">
        <v>376</v>
      </c>
      <c r="AX9" s="49">
        <f t="shared" si="19"/>
        <v>358</v>
      </c>
      <c r="AY9" s="73" t="s">
        <v>195</v>
      </c>
      <c r="AZ9" s="49" t="str">
        <f t="shared" si="20"/>
        <v/>
      </c>
      <c r="BA9" s="55"/>
      <c r="BB9" s="49">
        <f t="shared" si="21"/>
        <v>375</v>
      </c>
      <c r="BC9" t="s">
        <v>381</v>
      </c>
      <c r="BE9" s="51" t="s">
        <v>111</v>
      </c>
      <c r="BF9" s="52">
        <v>7</v>
      </c>
      <c r="BG9" s="25" t="s">
        <v>71</v>
      </c>
      <c r="BH9" s="19"/>
      <c r="BI9" s="19" t="s">
        <v>110</v>
      </c>
      <c r="BJ9" s="19" t="s">
        <v>29</v>
      </c>
      <c r="BK9" s="19"/>
    </row>
    <row r="10" spans="1:63" ht="16.5" thickBot="1">
      <c r="A10" s="56">
        <f t="shared" si="0"/>
        <v>7</v>
      </c>
      <c r="B10" s="138" t="s">
        <v>1573</v>
      </c>
      <c r="C10" s="54"/>
      <c r="D10" s="49">
        <f t="shared" si="1"/>
        <v>7</v>
      </c>
      <c r="E10" s="203" t="s">
        <v>1503</v>
      </c>
      <c r="F10" s="49">
        <f t="shared" si="2"/>
        <v>26</v>
      </c>
      <c r="G10" s="205" t="s">
        <v>1522</v>
      </c>
      <c r="H10" s="49">
        <f t="shared" si="2"/>
        <v>40</v>
      </c>
      <c r="I10" s="205" t="s">
        <v>1536</v>
      </c>
      <c r="J10" s="49">
        <f t="shared" si="2"/>
        <v>47</v>
      </c>
      <c r="K10" s="205" t="s">
        <v>1543</v>
      </c>
      <c r="L10" s="49">
        <f t="shared" si="3"/>
        <v>57</v>
      </c>
      <c r="M10" s="205" t="s">
        <v>1553</v>
      </c>
      <c r="N10" s="49">
        <f t="shared" si="4"/>
        <v>67</v>
      </c>
      <c r="O10" s="207" t="s">
        <v>1563</v>
      </c>
      <c r="P10" s="49">
        <f t="shared" si="5"/>
        <v>77</v>
      </c>
      <c r="Q10" s="207" t="s">
        <v>1573</v>
      </c>
      <c r="R10" s="49">
        <f t="shared" si="6"/>
        <v>87</v>
      </c>
      <c r="S10" s="207" t="s">
        <v>1583</v>
      </c>
      <c r="T10" s="49">
        <f t="shared" si="7"/>
        <v>105</v>
      </c>
      <c r="U10" s="69" t="s">
        <v>212</v>
      </c>
      <c r="V10" s="49">
        <f t="shared" si="8"/>
        <v>124</v>
      </c>
      <c r="W10" s="71" t="s">
        <v>205</v>
      </c>
      <c r="X10" s="49">
        <f t="shared" si="9"/>
        <v>145</v>
      </c>
      <c r="Y10" s="19" t="s">
        <v>337</v>
      </c>
      <c r="Z10" s="49">
        <f t="shared" si="10"/>
        <v>159</v>
      </c>
      <c r="AA10" s="71" t="s">
        <v>206</v>
      </c>
      <c r="AB10" s="49">
        <f t="shared" si="11"/>
        <v>181</v>
      </c>
      <c r="AC10" s="73" t="s">
        <v>207</v>
      </c>
      <c r="AD10" s="49">
        <f t="shared" si="12"/>
        <v>203</v>
      </c>
      <c r="AE10" s="19" t="s">
        <v>54</v>
      </c>
      <c r="AF10" s="49">
        <f t="shared" si="13"/>
        <v>217</v>
      </c>
      <c r="AG10" s="74" t="s">
        <v>208</v>
      </c>
      <c r="AH10" s="49">
        <f t="shared" si="13"/>
        <v>240</v>
      </c>
      <c r="AI10" s="74" t="s">
        <v>209</v>
      </c>
      <c r="AJ10" s="49">
        <f t="shared" si="13"/>
        <v>262</v>
      </c>
      <c r="AK10" s="74" t="s">
        <v>351</v>
      </c>
      <c r="AL10" s="49">
        <f t="shared" si="13"/>
        <v>278</v>
      </c>
      <c r="AM10" s="74" t="s">
        <v>251</v>
      </c>
      <c r="AN10" s="49">
        <f t="shared" si="14"/>
        <v>298</v>
      </c>
      <c r="AO10" s="74" t="s">
        <v>363</v>
      </c>
      <c r="AP10" s="49">
        <f t="shared" si="15"/>
        <v>317</v>
      </c>
      <c r="AQ10" s="19" t="s">
        <v>372</v>
      </c>
      <c r="AR10" s="49">
        <f t="shared" si="16"/>
        <v>330</v>
      </c>
      <c r="AS10" s="69" t="s">
        <v>210</v>
      </c>
      <c r="AT10" s="49" t="str">
        <f t="shared" si="17"/>
        <v/>
      </c>
      <c r="AU10" s="55"/>
      <c r="AV10" s="49">
        <f t="shared" si="18"/>
        <v>349</v>
      </c>
      <c r="AW10" s="19" t="s">
        <v>19</v>
      </c>
      <c r="AX10" s="49">
        <f t="shared" si="19"/>
        <v>359</v>
      </c>
      <c r="AY10" s="73" t="s">
        <v>203</v>
      </c>
      <c r="AZ10" s="49" t="str">
        <f t="shared" si="20"/>
        <v/>
      </c>
      <c r="BA10" s="55"/>
      <c r="BB10" s="49">
        <f t="shared" si="21"/>
        <v>376</v>
      </c>
      <c r="BC10" t="s">
        <v>43</v>
      </c>
      <c r="BE10" s="51" t="s">
        <v>112</v>
      </c>
      <c r="BF10" s="52">
        <v>8</v>
      </c>
      <c r="BG10" s="25" t="s">
        <v>72</v>
      </c>
      <c r="BH10" s="19"/>
      <c r="BI10" s="19" t="s">
        <v>111</v>
      </c>
      <c r="BJ10" s="19"/>
    </row>
    <row r="11" spans="1:63" ht="16.5" thickBot="1">
      <c r="A11" s="56">
        <f t="shared" si="0"/>
        <v>8</v>
      </c>
      <c r="B11" s="138" t="s">
        <v>1574</v>
      </c>
      <c r="C11" s="54"/>
      <c r="D11" s="49">
        <f t="shared" si="1"/>
        <v>8</v>
      </c>
      <c r="E11" s="203" t="s">
        <v>1504</v>
      </c>
      <c r="F11" s="49">
        <f t="shared" si="2"/>
        <v>27</v>
      </c>
      <c r="G11" s="205" t="s">
        <v>1523</v>
      </c>
      <c r="H11" s="49" t="str">
        <f t="shared" si="2"/>
        <v/>
      </c>
      <c r="I11" s="55"/>
      <c r="J11" s="49">
        <f t="shared" si="2"/>
        <v>48</v>
      </c>
      <c r="K11" s="205" t="s">
        <v>1544</v>
      </c>
      <c r="L11" s="49">
        <f t="shared" si="3"/>
        <v>58</v>
      </c>
      <c r="M11" s="205" t="s">
        <v>1554</v>
      </c>
      <c r="N11" s="49">
        <f t="shared" si="4"/>
        <v>68</v>
      </c>
      <c r="O11" s="207" t="s">
        <v>1564</v>
      </c>
      <c r="P11" s="49">
        <f t="shared" si="5"/>
        <v>78</v>
      </c>
      <c r="Q11" s="207" t="s">
        <v>1574</v>
      </c>
      <c r="R11" s="49">
        <f t="shared" si="6"/>
        <v>88</v>
      </c>
      <c r="S11" s="207" t="s">
        <v>1584</v>
      </c>
      <c r="T11" s="49">
        <f t="shared" si="7"/>
        <v>106</v>
      </c>
      <c r="U11" s="69" t="s">
        <v>220</v>
      </c>
      <c r="V11" s="49">
        <f t="shared" si="8"/>
        <v>125</v>
      </c>
      <c r="W11" s="71" t="s">
        <v>213</v>
      </c>
      <c r="X11" s="49">
        <f t="shared" si="9"/>
        <v>146</v>
      </c>
      <c r="Y11" s="19" t="s">
        <v>338</v>
      </c>
      <c r="Z11" s="49">
        <f t="shared" si="10"/>
        <v>160</v>
      </c>
      <c r="AA11" s="71" t="s">
        <v>214</v>
      </c>
      <c r="AB11" s="49">
        <f t="shared" si="11"/>
        <v>182</v>
      </c>
      <c r="AC11" s="73" t="s">
        <v>215</v>
      </c>
      <c r="AD11" s="49">
        <f t="shared" si="12"/>
        <v>204</v>
      </c>
      <c r="AE11" s="19" t="s">
        <v>345</v>
      </c>
      <c r="AF11" s="49">
        <f t="shared" si="13"/>
        <v>218</v>
      </c>
      <c r="AG11" s="74" t="s">
        <v>216</v>
      </c>
      <c r="AH11" s="49">
        <f t="shared" si="13"/>
        <v>241</v>
      </c>
      <c r="AI11" s="74" t="s">
        <v>217</v>
      </c>
      <c r="AJ11" s="49">
        <f t="shared" si="13"/>
        <v>263</v>
      </c>
      <c r="AK11" s="74" t="s">
        <v>21</v>
      </c>
      <c r="AL11" s="49">
        <f t="shared" si="13"/>
        <v>279</v>
      </c>
      <c r="AM11" s="74" t="s">
        <v>274</v>
      </c>
      <c r="AN11" s="49">
        <f t="shared" si="14"/>
        <v>299</v>
      </c>
      <c r="AO11" s="74" t="s">
        <v>364</v>
      </c>
      <c r="AP11" s="49">
        <f t="shared" si="15"/>
        <v>318</v>
      </c>
      <c r="AQ11" s="19" t="s">
        <v>37</v>
      </c>
      <c r="AR11" s="49">
        <f t="shared" si="16"/>
        <v>331</v>
      </c>
      <c r="AS11" s="69" t="s">
        <v>218</v>
      </c>
      <c r="AT11" s="49" t="str">
        <f t="shared" si="17"/>
        <v/>
      </c>
      <c r="AU11" s="55"/>
      <c r="AV11" s="49">
        <f t="shared" si="18"/>
        <v>350</v>
      </c>
      <c r="AW11" s="19" t="s">
        <v>377</v>
      </c>
      <c r="AX11" s="49">
        <f t="shared" si="19"/>
        <v>360</v>
      </c>
      <c r="AY11" s="73" t="s">
        <v>211</v>
      </c>
      <c r="AZ11" s="49" t="str">
        <f t="shared" si="20"/>
        <v/>
      </c>
      <c r="BA11" s="55"/>
      <c r="BB11" s="49">
        <f t="shared" si="21"/>
        <v>377</v>
      </c>
      <c r="BC11" t="s">
        <v>382</v>
      </c>
      <c r="BE11" s="51" t="s">
        <v>113</v>
      </c>
      <c r="BF11" s="52">
        <v>9</v>
      </c>
      <c r="BG11" s="25" t="s">
        <v>73</v>
      </c>
      <c r="BH11" s="19"/>
      <c r="BI11" s="19" t="s">
        <v>112</v>
      </c>
      <c r="BJ11" s="19"/>
    </row>
    <row r="12" spans="1:63" ht="16.5" thickBot="1">
      <c r="A12" s="56">
        <f t="shared" si="0"/>
        <v>9</v>
      </c>
      <c r="B12" s="138" t="s">
        <v>1575</v>
      </c>
      <c r="C12" s="54"/>
      <c r="D12" s="49">
        <f t="shared" si="1"/>
        <v>9</v>
      </c>
      <c r="E12" s="203" t="s">
        <v>1505</v>
      </c>
      <c r="F12" s="49">
        <f t="shared" si="2"/>
        <v>28</v>
      </c>
      <c r="G12" s="205" t="s">
        <v>1524</v>
      </c>
      <c r="H12" s="49" t="str">
        <f t="shared" si="2"/>
        <v/>
      </c>
      <c r="I12" s="55"/>
      <c r="J12" s="49">
        <f t="shared" si="2"/>
        <v>49</v>
      </c>
      <c r="K12" s="205" t="s">
        <v>1545</v>
      </c>
      <c r="L12" s="49">
        <f t="shared" si="3"/>
        <v>59</v>
      </c>
      <c r="M12" s="205" t="s">
        <v>1555</v>
      </c>
      <c r="N12" s="49">
        <f t="shared" si="4"/>
        <v>69</v>
      </c>
      <c r="O12" s="207" t="s">
        <v>1565</v>
      </c>
      <c r="P12" s="49">
        <f t="shared" si="5"/>
        <v>79</v>
      </c>
      <c r="Q12" s="207" t="s">
        <v>1575</v>
      </c>
      <c r="R12" s="49">
        <f t="shared" si="6"/>
        <v>89</v>
      </c>
      <c r="S12" s="207" t="s">
        <v>1585</v>
      </c>
      <c r="T12" s="49">
        <f t="shared" si="7"/>
        <v>107</v>
      </c>
      <c r="U12" s="69" t="s">
        <v>228</v>
      </c>
      <c r="V12" s="49">
        <f t="shared" si="8"/>
        <v>126</v>
      </c>
      <c r="W12" s="71" t="s">
        <v>221</v>
      </c>
      <c r="X12" s="49">
        <f t="shared" si="9"/>
        <v>147</v>
      </c>
      <c r="Y12" s="19" t="s">
        <v>339</v>
      </c>
      <c r="Z12" s="49">
        <f t="shared" si="10"/>
        <v>161</v>
      </c>
      <c r="AA12" s="71" t="s">
        <v>222</v>
      </c>
      <c r="AB12" s="49">
        <f t="shared" si="11"/>
        <v>183</v>
      </c>
      <c r="AC12" s="73" t="s">
        <v>231</v>
      </c>
      <c r="AD12" s="49">
        <f t="shared" si="12"/>
        <v>205</v>
      </c>
      <c r="AE12" s="19" t="s">
        <v>346</v>
      </c>
      <c r="AF12" s="49">
        <f t="shared" si="13"/>
        <v>219</v>
      </c>
      <c r="AG12" s="74" t="s">
        <v>223</v>
      </c>
      <c r="AH12" s="49">
        <f t="shared" si="13"/>
        <v>242</v>
      </c>
      <c r="AI12" s="74" t="s">
        <v>224</v>
      </c>
      <c r="AJ12" s="49">
        <f t="shared" si="13"/>
        <v>264</v>
      </c>
      <c r="AK12" s="74" t="s">
        <v>352</v>
      </c>
      <c r="AL12" s="49">
        <f t="shared" si="13"/>
        <v>280</v>
      </c>
      <c r="AM12" s="74" t="s">
        <v>289</v>
      </c>
      <c r="AN12" s="49">
        <f t="shared" si="14"/>
        <v>300</v>
      </c>
      <c r="AO12" s="74" t="s">
        <v>365</v>
      </c>
      <c r="AP12" s="49">
        <f t="shared" si="15"/>
        <v>319</v>
      </c>
      <c r="AQ12" s="19" t="s">
        <v>46</v>
      </c>
      <c r="AR12" s="49">
        <f t="shared" si="16"/>
        <v>332</v>
      </c>
      <c r="AS12" s="69" t="s">
        <v>226</v>
      </c>
      <c r="AT12" s="49" t="str">
        <f t="shared" si="17"/>
        <v/>
      </c>
      <c r="AU12" s="55"/>
      <c r="AV12" s="49">
        <f t="shared" si="18"/>
        <v>351</v>
      </c>
      <c r="AW12" s="19" t="s">
        <v>378</v>
      </c>
      <c r="AX12" s="49">
        <f t="shared" si="19"/>
        <v>361</v>
      </c>
      <c r="AY12" s="73" t="s">
        <v>219</v>
      </c>
      <c r="AZ12" s="49" t="str">
        <f t="shared" si="20"/>
        <v/>
      </c>
      <c r="BA12" s="55"/>
      <c r="BB12" s="49">
        <f t="shared" si="21"/>
        <v>378</v>
      </c>
      <c r="BC12" t="s">
        <v>383</v>
      </c>
      <c r="BE12" s="51" t="s">
        <v>114</v>
      </c>
      <c r="BF12" s="52">
        <v>10</v>
      </c>
      <c r="BG12" s="25" t="s">
        <v>15</v>
      </c>
      <c r="BH12" s="19"/>
      <c r="BI12" s="19" t="s">
        <v>113</v>
      </c>
      <c r="BJ12" s="19"/>
    </row>
    <row r="13" spans="1:63" ht="16.5" thickBot="1">
      <c r="A13" s="56">
        <f t="shared" si="0"/>
        <v>10</v>
      </c>
      <c r="B13" s="138" t="s">
        <v>1576</v>
      </c>
      <c r="C13" s="54"/>
      <c r="D13" s="49">
        <f t="shared" si="1"/>
        <v>10</v>
      </c>
      <c r="E13" s="203" t="s">
        <v>1506</v>
      </c>
      <c r="F13" s="49">
        <f t="shared" si="2"/>
        <v>29</v>
      </c>
      <c r="G13" s="205" t="s">
        <v>1525</v>
      </c>
      <c r="H13" s="49" t="str">
        <f t="shared" si="2"/>
        <v/>
      </c>
      <c r="I13" s="55"/>
      <c r="J13" s="49">
        <f t="shared" si="2"/>
        <v>50</v>
      </c>
      <c r="K13" s="205" t="s">
        <v>1546</v>
      </c>
      <c r="L13" s="49">
        <f t="shared" si="3"/>
        <v>60</v>
      </c>
      <c r="M13" s="205" t="s">
        <v>1556</v>
      </c>
      <c r="N13" s="49">
        <f t="shared" si="4"/>
        <v>70</v>
      </c>
      <c r="O13" s="207" t="s">
        <v>1566</v>
      </c>
      <c r="P13" s="49">
        <f t="shared" si="5"/>
        <v>80</v>
      </c>
      <c r="Q13" s="207" t="s">
        <v>1576</v>
      </c>
      <c r="R13" s="49">
        <f t="shared" si="6"/>
        <v>90</v>
      </c>
      <c r="S13" s="207" t="s">
        <v>1586</v>
      </c>
      <c r="T13" s="49">
        <f t="shared" si="7"/>
        <v>108</v>
      </c>
      <c r="U13" s="69" t="s">
        <v>237</v>
      </c>
      <c r="V13" s="49">
        <f t="shared" si="8"/>
        <v>127</v>
      </c>
      <c r="W13" s="71" t="s">
        <v>229</v>
      </c>
      <c r="X13" s="49">
        <f t="shared" si="9"/>
        <v>148</v>
      </c>
      <c r="Y13" s="19" t="s">
        <v>340</v>
      </c>
      <c r="Z13" s="49">
        <f t="shared" si="10"/>
        <v>162</v>
      </c>
      <c r="AA13" s="71" t="s">
        <v>230</v>
      </c>
      <c r="AB13" s="49">
        <f t="shared" si="11"/>
        <v>184</v>
      </c>
      <c r="AC13" s="73" t="s">
        <v>45</v>
      </c>
      <c r="AD13" s="49">
        <f t="shared" si="12"/>
        <v>206</v>
      </c>
      <c r="AE13" s="19" t="s">
        <v>347</v>
      </c>
      <c r="AF13" s="49">
        <f t="shared" si="13"/>
        <v>220</v>
      </c>
      <c r="AG13" s="74" t="s">
        <v>232</v>
      </c>
      <c r="AH13" s="49">
        <f t="shared" si="13"/>
        <v>243</v>
      </c>
      <c r="AI13" s="74" t="s">
        <v>233</v>
      </c>
      <c r="AJ13" s="49">
        <f t="shared" si="13"/>
        <v>265</v>
      </c>
      <c r="AK13" s="74" t="s">
        <v>353</v>
      </c>
      <c r="AL13" s="49">
        <f t="shared" si="13"/>
        <v>281</v>
      </c>
      <c r="AM13" s="74" t="s">
        <v>305</v>
      </c>
      <c r="AN13" s="49">
        <f t="shared" si="14"/>
        <v>301</v>
      </c>
      <c r="AO13" s="74" t="s">
        <v>366</v>
      </c>
      <c r="AP13" s="49">
        <f t="shared" si="15"/>
        <v>320</v>
      </c>
      <c r="AQ13" s="19" t="s">
        <v>49</v>
      </c>
      <c r="AR13" s="49">
        <f t="shared" si="16"/>
        <v>333</v>
      </c>
      <c r="AS13" s="69" t="s">
        <v>234</v>
      </c>
      <c r="AT13" s="49" t="str">
        <f t="shared" si="17"/>
        <v/>
      </c>
      <c r="AU13" s="55"/>
      <c r="AV13" s="49">
        <f t="shared" si="18"/>
        <v>352</v>
      </c>
      <c r="AW13" s="19" t="s">
        <v>379</v>
      </c>
      <c r="AX13" s="49">
        <f t="shared" si="19"/>
        <v>362</v>
      </c>
      <c r="AY13" s="73" t="s">
        <v>227</v>
      </c>
      <c r="AZ13" s="49" t="str">
        <f t="shared" si="20"/>
        <v/>
      </c>
      <c r="BA13" s="55"/>
      <c r="BB13" s="49">
        <f t="shared" si="21"/>
        <v>379</v>
      </c>
      <c r="BC13" t="s">
        <v>39</v>
      </c>
      <c r="BE13" s="51" t="s">
        <v>236</v>
      </c>
      <c r="BF13" s="52">
        <v>11</v>
      </c>
      <c r="BG13" s="25" t="s">
        <v>74</v>
      </c>
      <c r="BH13" s="19"/>
      <c r="BI13" s="19" t="s">
        <v>114</v>
      </c>
      <c r="BJ13" s="19"/>
    </row>
    <row r="14" spans="1:63" ht="16.5" thickBot="1">
      <c r="A14" s="56" t="str">
        <f t="shared" si="0"/>
        <v/>
      </c>
      <c r="B14" s="138"/>
      <c r="C14" s="54"/>
      <c r="D14" s="49">
        <f t="shared" si="1"/>
        <v>11</v>
      </c>
      <c r="E14" s="203" t="s">
        <v>1507</v>
      </c>
      <c r="F14" s="49">
        <f t="shared" si="2"/>
        <v>30</v>
      </c>
      <c r="G14" s="205" t="s">
        <v>1526</v>
      </c>
      <c r="H14" s="49" t="str">
        <f t="shared" si="2"/>
        <v/>
      </c>
      <c r="I14" s="55"/>
      <c r="J14" s="49" t="str">
        <f t="shared" si="2"/>
        <v/>
      </c>
      <c r="K14" s="55"/>
      <c r="L14" s="49" t="str">
        <f t="shared" si="3"/>
        <v/>
      </c>
      <c r="M14" s="55"/>
      <c r="N14" s="49" t="str">
        <f t="shared" si="4"/>
        <v/>
      </c>
      <c r="O14" s="55"/>
      <c r="P14" s="49" t="str">
        <f t="shared" si="5"/>
        <v/>
      </c>
      <c r="Q14" s="55"/>
      <c r="R14" s="49">
        <f t="shared" si="6"/>
        <v>91</v>
      </c>
      <c r="S14" s="207" t="s">
        <v>1587</v>
      </c>
      <c r="T14" s="49">
        <f t="shared" si="7"/>
        <v>109</v>
      </c>
      <c r="U14" s="69" t="s">
        <v>245</v>
      </c>
      <c r="V14" s="49">
        <f t="shared" si="8"/>
        <v>128</v>
      </c>
      <c r="W14" s="71" t="s">
        <v>238</v>
      </c>
      <c r="X14" s="49">
        <f t="shared" si="9"/>
        <v>149</v>
      </c>
      <c r="Y14" s="19" t="s">
        <v>341</v>
      </c>
      <c r="Z14" s="49">
        <f t="shared" si="10"/>
        <v>163</v>
      </c>
      <c r="AA14" s="71" t="s">
        <v>239</v>
      </c>
      <c r="AB14" s="49">
        <f t="shared" si="11"/>
        <v>185</v>
      </c>
      <c r="AC14" s="73" t="s">
        <v>248</v>
      </c>
      <c r="AD14" s="49">
        <f t="shared" si="12"/>
        <v>207</v>
      </c>
      <c r="AE14" s="19" t="s">
        <v>348</v>
      </c>
      <c r="AF14" s="49">
        <f t="shared" si="13"/>
        <v>221</v>
      </c>
      <c r="AG14" s="74" t="s">
        <v>240</v>
      </c>
      <c r="AH14" s="49">
        <f t="shared" si="13"/>
        <v>244</v>
      </c>
      <c r="AI14" s="74" t="s">
        <v>241</v>
      </c>
      <c r="AJ14" s="49">
        <f t="shared" si="13"/>
        <v>266</v>
      </c>
      <c r="AK14" s="74" t="s">
        <v>22</v>
      </c>
      <c r="AL14" s="49">
        <f t="shared" si="13"/>
        <v>282</v>
      </c>
      <c r="AM14" s="74" t="s">
        <v>358</v>
      </c>
      <c r="AN14" s="49">
        <f t="shared" si="14"/>
        <v>302</v>
      </c>
      <c r="AO14" s="74" t="s">
        <v>323</v>
      </c>
      <c r="AP14" s="49">
        <f t="shared" si="15"/>
        <v>321</v>
      </c>
      <c r="AQ14" s="19" t="s">
        <v>51</v>
      </c>
      <c r="AR14" s="49">
        <f t="shared" si="16"/>
        <v>334</v>
      </c>
      <c r="AS14" s="69" t="s">
        <v>243</v>
      </c>
      <c r="AT14" s="49" t="str">
        <f t="shared" si="17"/>
        <v/>
      </c>
      <c r="AU14" s="55"/>
      <c r="AV14" s="49" t="str">
        <f t="shared" si="18"/>
        <v/>
      </c>
      <c r="AW14" s="55"/>
      <c r="AX14" s="49">
        <f t="shared" si="19"/>
        <v>363</v>
      </c>
      <c r="AY14" s="73" t="s">
        <v>235</v>
      </c>
      <c r="AZ14" s="49" t="str">
        <f t="shared" si="20"/>
        <v/>
      </c>
      <c r="BA14" s="55"/>
      <c r="BB14" s="49">
        <f t="shared" si="21"/>
        <v>380</v>
      </c>
      <c r="BC14" t="s">
        <v>47</v>
      </c>
      <c r="BE14" s="51" t="s">
        <v>115</v>
      </c>
      <c r="BF14" s="52">
        <v>12</v>
      </c>
      <c r="BG14" s="25" t="s">
        <v>75</v>
      </c>
      <c r="BH14" s="19"/>
      <c r="BI14" s="19" t="s">
        <v>236</v>
      </c>
      <c r="BJ14" s="19"/>
    </row>
    <row r="15" spans="1:63" ht="16.5" thickBot="1">
      <c r="A15" s="56" t="str">
        <f t="shared" si="0"/>
        <v/>
      </c>
      <c r="B15" s="138"/>
      <c r="C15" s="54"/>
      <c r="D15" s="49">
        <f t="shared" si="1"/>
        <v>12</v>
      </c>
      <c r="E15" s="203" t="s">
        <v>1508</v>
      </c>
      <c r="F15" s="49">
        <f t="shared" si="2"/>
        <v>31</v>
      </c>
      <c r="G15" s="205" t="s">
        <v>1527</v>
      </c>
      <c r="H15" s="49" t="str">
        <f t="shared" si="2"/>
        <v/>
      </c>
      <c r="I15" s="55"/>
      <c r="J15" s="49" t="str">
        <f t="shared" si="2"/>
        <v/>
      </c>
      <c r="K15" s="55"/>
      <c r="L15" s="49" t="str">
        <f t="shared" si="3"/>
        <v/>
      </c>
      <c r="M15" s="55"/>
      <c r="N15" s="49" t="str">
        <f t="shared" si="4"/>
        <v/>
      </c>
      <c r="O15" s="55"/>
      <c r="P15" s="49" t="str">
        <f t="shared" si="5"/>
        <v/>
      </c>
      <c r="Q15" s="55"/>
      <c r="R15" s="49">
        <f t="shared" si="6"/>
        <v>92</v>
      </c>
      <c r="S15" s="207" t="s">
        <v>1588</v>
      </c>
      <c r="T15" s="49">
        <f t="shared" si="7"/>
        <v>110</v>
      </c>
      <c r="U15" s="69" t="s">
        <v>253</v>
      </c>
      <c r="V15" s="49">
        <f t="shared" si="8"/>
        <v>129</v>
      </c>
      <c r="W15" s="71" t="s">
        <v>246</v>
      </c>
      <c r="X15" s="49">
        <f t="shared" si="9"/>
        <v>150</v>
      </c>
      <c r="Y15" s="19" t="s">
        <v>342</v>
      </c>
      <c r="Z15" s="49">
        <f t="shared" si="10"/>
        <v>164</v>
      </c>
      <c r="AA15" s="71" t="s">
        <v>247</v>
      </c>
      <c r="AB15" s="49">
        <f t="shared" si="11"/>
        <v>186</v>
      </c>
      <c r="AC15" s="73" t="s">
        <v>256</v>
      </c>
      <c r="AD15" s="49">
        <f t="shared" si="12"/>
        <v>208</v>
      </c>
      <c r="AE15" s="19" t="s">
        <v>36</v>
      </c>
      <c r="AF15" s="49">
        <f t="shared" si="13"/>
        <v>222</v>
      </c>
      <c r="AG15" s="74" t="s">
        <v>249</v>
      </c>
      <c r="AH15" s="49">
        <f t="shared" si="13"/>
        <v>245</v>
      </c>
      <c r="AI15" s="74" t="s">
        <v>250</v>
      </c>
      <c r="AJ15" s="49">
        <f t="shared" si="13"/>
        <v>267</v>
      </c>
      <c r="AK15" s="74" t="s">
        <v>354</v>
      </c>
      <c r="AL15" s="49">
        <f t="shared" si="13"/>
        <v>283</v>
      </c>
      <c r="AM15" s="74" t="s">
        <v>326</v>
      </c>
      <c r="AN15" s="49">
        <f t="shared" si="14"/>
        <v>303</v>
      </c>
      <c r="AO15" s="74" t="s">
        <v>367</v>
      </c>
      <c r="AP15" s="49">
        <f t="shared" si="15"/>
        <v>322</v>
      </c>
      <c r="AQ15" s="19" t="s">
        <v>373</v>
      </c>
      <c r="AR15" s="49">
        <f t="shared" si="16"/>
        <v>335</v>
      </c>
      <c r="AS15" s="69" t="s">
        <v>252</v>
      </c>
      <c r="AT15" s="49" t="str">
        <f t="shared" si="17"/>
        <v/>
      </c>
      <c r="AU15" s="55"/>
      <c r="AV15" s="49" t="str">
        <f t="shared" si="18"/>
        <v/>
      </c>
      <c r="AW15" s="55"/>
      <c r="AX15" s="49">
        <f t="shared" si="19"/>
        <v>364</v>
      </c>
      <c r="AY15" s="73" t="s">
        <v>244</v>
      </c>
      <c r="AZ15" s="49" t="str">
        <f t="shared" si="20"/>
        <v/>
      </c>
      <c r="BA15" s="55"/>
      <c r="BB15" s="49">
        <f t="shared" si="21"/>
        <v>381</v>
      </c>
      <c r="BC15" t="s">
        <v>48</v>
      </c>
      <c r="BE15" s="51" t="s">
        <v>33</v>
      </c>
      <c r="BF15" s="52">
        <v>13</v>
      </c>
      <c r="BG15" s="25" t="s">
        <v>76</v>
      </c>
      <c r="BH15" s="19"/>
      <c r="BI15" s="19" t="s">
        <v>115</v>
      </c>
      <c r="BJ15" s="19"/>
    </row>
    <row r="16" spans="1:63" ht="14.25" customHeight="1" thickBot="1">
      <c r="A16" s="56" t="str">
        <f t="shared" si="0"/>
        <v/>
      </c>
      <c r="B16" s="138"/>
      <c r="C16" s="54"/>
      <c r="D16" s="49">
        <f t="shared" si="1"/>
        <v>13</v>
      </c>
      <c r="E16" s="203" t="s">
        <v>1509</v>
      </c>
      <c r="F16" s="49">
        <f t="shared" si="2"/>
        <v>32</v>
      </c>
      <c r="G16" s="205" t="s">
        <v>1528</v>
      </c>
      <c r="H16" s="49" t="str">
        <f t="shared" si="2"/>
        <v/>
      </c>
      <c r="I16" s="55"/>
      <c r="J16" s="49" t="str">
        <f t="shared" si="2"/>
        <v/>
      </c>
      <c r="K16" s="55"/>
      <c r="L16" s="49" t="str">
        <f t="shared" si="3"/>
        <v/>
      </c>
      <c r="M16" s="55"/>
      <c r="N16" s="49" t="str">
        <f t="shared" si="4"/>
        <v/>
      </c>
      <c r="O16" s="55"/>
      <c r="P16" s="49" t="str">
        <f t="shared" si="5"/>
        <v/>
      </c>
      <c r="Q16" s="55"/>
      <c r="R16" s="49">
        <f t="shared" si="6"/>
        <v>93</v>
      </c>
      <c r="S16" s="207" t="s">
        <v>1589</v>
      </c>
      <c r="T16" s="49">
        <f t="shared" si="7"/>
        <v>111</v>
      </c>
      <c r="U16" s="69" t="s">
        <v>261</v>
      </c>
      <c r="V16" s="49">
        <f t="shared" si="8"/>
        <v>130</v>
      </c>
      <c r="W16" s="71" t="s">
        <v>254</v>
      </c>
      <c r="X16" s="49">
        <f t="shared" si="9"/>
        <v>151</v>
      </c>
      <c r="Y16" s="19" t="s">
        <v>343</v>
      </c>
      <c r="Z16" s="49">
        <f t="shared" si="10"/>
        <v>165</v>
      </c>
      <c r="AA16" s="71" t="s">
        <v>255</v>
      </c>
      <c r="AB16" s="49">
        <f t="shared" si="11"/>
        <v>187</v>
      </c>
      <c r="AC16" s="73" t="s">
        <v>264</v>
      </c>
      <c r="AD16" s="49">
        <f t="shared" si="12"/>
        <v>209</v>
      </c>
      <c r="AE16" s="19" t="s">
        <v>52</v>
      </c>
      <c r="AF16" s="49">
        <f t="shared" si="13"/>
        <v>223</v>
      </c>
      <c r="AG16" s="74" t="s">
        <v>257</v>
      </c>
      <c r="AH16" s="49">
        <f t="shared" si="13"/>
        <v>246</v>
      </c>
      <c r="AI16" s="74" t="s">
        <v>258</v>
      </c>
      <c r="AJ16" s="49">
        <f t="shared" si="13"/>
        <v>268</v>
      </c>
      <c r="AK16" s="74" t="s">
        <v>355</v>
      </c>
      <c r="AL16" s="49">
        <f t="shared" si="13"/>
        <v>284</v>
      </c>
      <c r="AM16" s="74" t="s">
        <v>328</v>
      </c>
      <c r="AN16" s="49">
        <f t="shared" si="14"/>
        <v>304</v>
      </c>
      <c r="AO16" s="74" t="s">
        <v>327</v>
      </c>
      <c r="AP16" s="49">
        <f t="shared" si="15"/>
        <v>323</v>
      </c>
      <c r="AQ16" s="19" t="s">
        <v>374</v>
      </c>
      <c r="AR16" s="49">
        <f t="shared" si="16"/>
        <v>336</v>
      </c>
      <c r="AS16" s="69" t="s">
        <v>259</v>
      </c>
      <c r="AT16" s="49" t="str">
        <f t="shared" si="17"/>
        <v/>
      </c>
      <c r="AU16" s="55"/>
      <c r="AV16" s="49" t="str">
        <f t="shared" si="18"/>
        <v/>
      </c>
      <c r="AW16" s="55"/>
      <c r="AX16" s="49">
        <f t="shared" si="19"/>
        <v>365</v>
      </c>
      <c r="AY16" s="73" t="s">
        <v>42</v>
      </c>
      <c r="AZ16" s="49" t="str">
        <f t="shared" si="20"/>
        <v/>
      </c>
      <c r="BA16" s="55"/>
      <c r="BB16" s="49">
        <f t="shared" si="21"/>
        <v>382</v>
      </c>
      <c r="BC16" t="s">
        <v>384</v>
      </c>
      <c r="BE16" s="51" t="s">
        <v>116</v>
      </c>
      <c r="BF16" s="52">
        <v>14</v>
      </c>
      <c r="BG16" s="25" t="s">
        <v>77</v>
      </c>
      <c r="BH16" s="19"/>
      <c r="BI16" s="19" t="s">
        <v>33</v>
      </c>
      <c r="BJ16" s="19"/>
    </row>
    <row r="17" spans="1:62" ht="16.5" thickBot="1">
      <c r="A17" s="56" t="str">
        <f t="shared" si="0"/>
        <v/>
      </c>
      <c r="B17" s="138"/>
      <c r="C17" s="54"/>
      <c r="D17" s="49">
        <f t="shared" si="1"/>
        <v>14</v>
      </c>
      <c r="E17" s="203" t="s">
        <v>1510</v>
      </c>
      <c r="F17" s="49">
        <f t="shared" si="2"/>
        <v>33</v>
      </c>
      <c r="G17" s="205" t="s">
        <v>1529</v>
      </c>
      <c r="H17" s="49" t="str">
        <f t="shared" si="2"/>
        <v/>
      </c>
      <c r="I17" s="55"/>
      <c r="J17" s="49" t="str">
        <f t="shared" si="2"/>
        <v/>
      </c>
      <c r="K17" s="55"/>
      <c r="L17" s="49" t="str">
        <f t="shared" si="3"/>
        <v/>
      </c>
      <c r="M17" s="55"/>
      <c r="N17" s="49" t="str">
        <f t="shared" si="4"/>
        <v/>
      </c>
      <c r="O17" s="55"/>
      <c r="P17" s="49" t="str">
        <f t="shared" si="5"/>
        <v/>
      </c>
      <c r="Q17" s="55"/>
      <c r="R17" s="49">
        <f t="shared" si="6"/>
        <v>94</v>
      </c>
      <c r="S17" s="207" t="s">
        <v>1590</v>
      </c>
      <c r="T17" s="49">
        <f t="shared" si="7"/>
        <v>112</v>
      </c>
      <c r="U17" s="69" t="s">
        <v>268</v>
      </c>
      <c r="V17" s="49">
        <f t="shared" si="8"/>
        <v>131</v>
      </c>
      <c r="W17" s="71" t="s">
        <v>262</v>
      </c>
      <c r="X17" s="49">
        <f t="shared" si="9"/>
        <v>152</v>
      </c>
      <c r="Y17" s="19" t="s">
        <v>344</v>
      </c>
      <c r="Z17" s="49">
        <f t="shared" si="10"/>
        <v>166</v>
      </c>
      <c r="AA17" s="71" t="s">
        <v>263</v>
      </c>
      <c r="AB17" s="49">
        <f t="shared" si="11"/>
        <v>188</v>
      </c>
      <c r="AC17" s="73" t="s">
        <v>271</v>
      </c>
      <c r="AD17" s="49">
        <f t="shared" si="12"/>
        <v>210</v>
      </c>
      <c r="AE17" s="19" t="s">
        <v>349</v>
      </c>
      <c r="AF17" s="49">
        <f t="shared" si="13"/>
        <v>224</v>
      </c>
      <c r="AG17" s="74" t="s">
        <v>265</v>
      </c>
      <c r="AH17" s="49">
        <f t="shared" si="13"/>
        <v>247</v>
      </c>
      <c r="AI17" s="74" t="s">
        <v>266</v>
      </c>
      <c r="AJ17" s="49">
        <f t="shared" si="13"/>
        <v>269</v>
      </c>
      <c r="AK17" s="74" t="s">
        <v>53</v>
      </c>
      <c r="AL17" s="49">
        <f t="shared" si="13"/>
        <v>285</v>
      </c>
      <c r="AM17" s="74" t="s">
        <v>359</v>
      </c>
      <c r="AN17" s="49">
        <f t="shared" si="14"/>
        <v>305</v>
      </c>
      <c r="AO17" s="74" t="s">
        <v>368</v>
      </c>
      <c r="AP17" s="49" t="str">
        <f t="shared" si="15"/>
        <v/>
      </c>
      <c r="AQ17" s="55"/>
      <c r="AR17" s="49">
        <f t="shared" si="16"/>
        <v>337</v>
      </c>
      <c r="AS17" s="69" t="s">
        <v>38</v>
      </c>
      <c r="AT17" s="49" t="str">
        <f t="shared" si="17"/>
        <v/>
      </c>
      <c r="AU17" s="55"/>
      <c r="AV17" s="49" t="str">
        <f t="shared" si="18"/>
        <v/>
      </c>
      <c r="AW17" s="55"/>
      <c r="AX17" s="49">
        <f t="shared" si="19"/>
        <v>366</v>
      </c>
      <c r="AY17" s="73" t="s">
        <v>260</v>
      </c>
      <c r="AZ17" s="49" t="str">
        <f t="shared" si="20"/>
        <v/>
      </c>
      <c r="BA17" s="55"/>
      <c r="BB17" s="49" t="str">
        <f t="shared" si="21"/>
        <v/>
      </c>
      <c r="BC17" s="55"/>
      <c r="BE17" s="51" t="s">
        <v>117</v>
      </c>
      <c r="BF17" s="52">
        <v>15</v>
      </c>
      <c r="BG17" s="25" t="s">
        <v>78</v>
      </c>
      <c r="BH17" s="19"/>
      <c r="BI17" s="19" t="s">
        <v>116</v>
      </c>
      <c r="BJ17" s="19"/>
    </row>
    <row r="18" spans="1:62" ht="16.5" thickBot="1">
      <c r="A18" s="56" t="str">
        <f t="shared" si="0"/>
        <v/>
      </c>
      <c r="B18" s="138"/>
      <c r="C18" s="54"/>
      <c r="D18" s="49">
        <f t="shared" si="1"/>
        <v>15</v>
      </c>
      <c r="E18" s="203" t="s">
        <v>1511</v>
      </c>
      <c r="F18" s="49" t="str">
        <f t="shared" si="2"/>
        <v/>
      </c>
      <c r="G18" s="55"/>
      <c r="H18" s="49" t="str">
        <f t="shared" si="2"/>
        <v/>
      </c>
      <c r="I18" s="55"/>
      <c r="J18" s="49" t="str">
        <f t="shared" si="2"/>
        <v/>
      </c>
      <c r="K18" s="55"/>
      <c r="L18" s="49" t="str">
        <f t="shared" si="3"/>
        <v/>
      </c>
      <c r="M18" s="55"/>
      <c r="N18" s="49" t="str">
        <f t="shared" si="4"/>
        <v/>
      </c>
      <c r="O18" s="55"/>
      <c r="P18" s="49" t="str">
        <f t="shared" si="5"/>
        <v/>
      </c>
      <c r="Q18" s="55"/>
      <c r="R18" s="49">
        <f t="shared" si="6"/>
        <v>95</v>
      </c>
      <c r="S18" s="207" t="s">
        <v>1591</v>
      </c>
      <c r="T18" s="49">
        <f t="shared" si="7"/>
        <v>113</v>
      </c>
      <c r="U18" s="69" t="s">
        <v>276</v>
      </c>
      <c r="V18" s="49">
        <f t="shared" si="8"/>
        <v>132</v>
      </c>
      <c r="W18" s="71" t="s">
        <v>269</v>
      </c>
      <c r="X18" s="49" t="str">
        <f t="shared" si="9"/>
        <v/>
      </c>
      <c r="Y18" s="55"/>
      <c r="Z18" s="49">
        <f t="shared" si="10"/>
        <v>167</v>
      </c>
      <c r="AA18" s="71" t="s">
        <v>270</v>
      </c>
      <c r="AB18" s="49">
        <f t="shared" si="11"/>
        <v>189</v>
      </c>
      <c r="AC18" s="73" t="s">
        <v>279</v>
      </c>
      <c r="AD18" s="49" t="str">
        <f t="shared" si="12"/>
        <v/>
      </c>
      <c r="AE18" s="55"/>
      <c r="AF18" s="49">
        <f t="shared" si="13"/>
        <v>225</v>
      </c>
      <c r="AG18" s="74" t="s">
        <v>272</v>
      </c>
      <c r="AH18" s="49">
        <f t="shared" si="13"/>
        <v>248</v>
      </c>
      <c r="AI18" s="74" t="s">
        <v>273</v>
      </c>
      <c r="AJ18" s="49">
        <f t="shared" si="13"/>
        <v>270</v>
      </c>
      <c r="AK18" s="74" t="s">
        <v>356</v>
      </c>
      <c r="AL18" s="49">
        <f t="shared" si="13"/>
        <v>286</v>
      </c>
      <c r="AM18" s="74" t="s">
        <v>329</v>
      </c>
      <c r="AN18" s="49">
        <f t="shared" si="14"/>
        <v>306</v>
      </c>
      <c r="AO18" s="74" t="s">
        <v>369</v>
      </c>
      <c r="AP18" s="49" t="str">
        <f t="shared" si="15"/>
        <v/>
      </c>
      <c r="AQ18" s="55"/>
      <c r="AR18" s="49">
        <f t="shared" si="16"/>
        <v>338</v>
      </c>
      <c r="AS18" s="69" t="s">
        <v>18</v>
      </c>
      <c r="AT18" s="49" t="str">
        <f t="shared" si="17"/>
        <v/>
      </c>
      <c r="AU18" s="55"/>
      <c r="AV18" s="49" t="str">
        <f t="shared" si="18"/>
        <v/>
      </c>
      <c r="AW18" s="55"/>
      <c r="AX18" s="49">
        <f t="shared" si="19"/>
        <v>367</v>
      </c>
      <c r="AY18" s="73" t="s">
        <v>267</v>
      </c>
      <c r="AZ18" s="49" t="str">
        <f t="shared" si="20"/>
        <v/>
      </c>
      <c r="BA18" s="55"/>
      <c r="BB18" s="49" t="str">
        <f t="shared" si="21"/>
        <v/>
      </c>
      <c r="BC18" s="55"/>
      <c r="BE18" s="51" t="s">
        <v>118</v>
      </c>
      <c r="BF18" s="52">
        <v>16</v>
      </c>
      <c r="BG18" s="25" t="s">
        <v>79</v>
      </c>
      <c r="BH18" s="19"/>
      <c r="BI18" s="19" t="s">
        <v>117</v>
      </c>
      <c r="BJ18" s="19"/>
    </row>
    <row r="19" spans="1:62" ht="15" customHeight="1" thickBot="1">
      <c r="A19" s="56" t="str">
        <f t="shared" si="0"/>
        <v/>
      </c>
      <c r="B19" s="138"/>
      <c r="C19" s="54"/>
      <c r="D19" s="49">
        <f t="shared" si="1"/>
        <v>16</v>
      </c>
      <c r="E19" s="203" t="s">
        <v>1512</v>
      </c>
      <c r="F19" s="49" t="str">
        <f t="shared" si="2"/>
        <v/>
      </c>
      <c r="G19" s="55"/>
      <c r="H19" s="49" t="str">
        <f t="shared" si="2"/>
        <v/>
      </c>
      <c r="I19" s="55"/>
      <c r="J19" s="49" t="str">
        <f t="shared" si="2"/>
        <v/>
      </c>
      <c r="K19" s="55"/>
      <c r="L19" s="49" t="str">
        <f t="shared" si="3"/>
        <v/>
      </c>
      <c r="M19" s="55"/>
      <c r="N19" s="49" t="str">
        <f t="shared" si="4"/>
        <v/>
      </c>
      <c r="O19" s="55"/>
      <c r="P19" s="49" t="str">
        <f t="shared" si="5"/>
        <v/>
      </c>
      <c r="Q19" s="55"/>
      <c r="R19" s="49">
        <f t="shared" si="6"/>
        <v>96</v>
      </c>
      <c r="S19" s="207" t="s">
        <v>1592</v>
      </c>
      <c r="T19" s="49">
        <f t="shared" si="7"/>
        <v>114</v>
      </c>
      <c r="U19" s="69" t="s">
        <v>284</v>
      </c>
      <c r="V19" s="49">
        <f t="shared" si="8"/>
        <v>133</v>
      </c>
      <c r="W19" s="71" t="s">
        <v>277</v>
      </c>
      <c r="X19" s="49" t="str">
        <f t="shared" si="9"/>
        <v/>
      </c>
      <c r="Y19" s="55"/>
      <c r="Z19" s="49">
        <f t="shared" si="10"/>
        <v>168</v>
      </c>
      <c r="AA19" s="71" t="s">
        <v>278</v>
      </c>
      <c r="AB19" s="49">
        <f t="shared" si="11"/>
        <v>190</v>
      </c>
      <c r="AC19" s="73" t="s">
        <v>287</v>
      </c>
      <c r="AD19" s="49" t="str">
        <f t="shared" si="12"/>
        <v/>
      </c>
      <c r="AE19" s="55"/>
      <c r="AF19" s="49">
        <f t="shared" si="13"/>
        <v>226</v>
      </c>
      <c r="AG19" s="74" t="s">
        <v>280</v>
      </c>
      <c r="AH19" s="49">
        <f t="shared" si="13"/>
        <v>249</v>
      </c>
      <c r="AI19" s="74" t="s">
        <v>281</v>
      </c>
      <c r="AJ19" s="49">
        <f t="shared" si="13"/>
        <v>271</v>
      </c>
      <c r="AK19" s="74" t="s">
        <v>357</v>
      </c>
      <c r="AL19" s="49">
        <f t="shared" si="13"/>
        <v>287</v>
      </c>
      <c r="AM19" s="74" t="s">
        <v>330</v>
      </c>
      <c r="AN19" s="49">
        <f t="shared" si="14"/>
        <v>307</v>
      </c>
      <c r="AO19" s="74" t="s">
        <v>331</v>
      </c>
      <c r="AP19" s="49" t="str">
        <f t="shared" si="15"/>
        <v/>
      </c>
      <c r="AQ19" s="55"/>
      <c r="AR19" s="49">
        <f t="shared" si="16"/>
        <v>339</v>
      </c>
      <c r="AS19" s="69" t="s">
        <v>282</v>
      </c>
      <c r="AT19" s="49" t="str">
        <f t="shared" si="17"/>
        <v/>
      </c>
      <c r="AU19" s="55"/>
      <c r="AV19" s="49" t="str">
        <f t="shared" si="18"/>
        <v/>
      </c>
      <c r="AW19" s="55"/>
      <c r="AX19" s="49">
        <f t="shared" si="19"/>
        <v>368</v>
      </c>
      <c r="AY19" s="73" t="s">
        <v>275</v>
      </c>
      <c r="AZ19" s="49" t="str">
        <f t="shared" si="20"/>
        <v/>
      </c>
      <c r="BA19" s="55"/>
      <c r="BB19" s="49" t="str">
        <f t="shared" si="21"/>
        <v/>
      </c>
      <c r="BC19" s="55"/>
      <c r="BE19" s="51" t="s">
        <v>119</v>
      </c>
      <c r="BF19" s="52">
        <v>17</v>
      </c>
      <c r="BG19" s="25" t="s">
        <v>80</v>
      </c>
      <c r="BH19" s="19"/>
      <c r="BI19" s="19" t="s">
        <v>118</v>
      </c>
      <c r="BJ19" s="19"/>
    </row>
    <row r="20" spans="1:62" ht="16.5" thickBot="1">
      <c r="A20" s="56" t="str">
        <f t="shared" si="0"/>
        <v/>
      </c>
      <c r="B20" s="138"/>
      <c r="C20" s="54"/>
      <c r="D20" s="49">
        <f t="shared" si="1"/>
        <v>17</v>
      </c>
      <c r="E20" s="203" t="s">
        <v>1513</v>
      </c>
      <c r="F20" s="49" t="str">
        <f t="shared" si="2"/>
        <v/>
      </c>
      <c r="G20" s="55"/>
      <c r="H20" s="49" t="str">
        <f t="shared" si="2"/>
        <v/>
      </c>
      <c r="I20" s="55"/>
      <c r="J20" s="49" t="str">
        <f t="shared" si="2"/>
        <v/>
      </c>
      <c r="K20" s="55"/>
      <c r="L20" s="49" t="str">
        <f t="shared" si="3"/>
        <v/>
      </c>
      <c r="M20" s="55"/>
      <c r="N20" s="49" t="str">
        <f t="shared" si="4"/>
        <v/>
      </c>
      <c r="O20" s="55"/>
      <c r="P20" s="49" t="str">
        <f t="shared" si="5"/>
        <v/>
      </c>
      <c r="Q20" s="55"/>
      <c r="R20" s="49">
        <f t="shared" si="6"/>
        <v>97</v>
      </c>
      <c r="S20" s="207" t="s">
        <v>1593</v>
      </c>
      <c r="T20" s="49">
        <f t="shared" si="7"/>
        <v>115</v>
      </c>
      <c r="U20" s="69" t="s">
        <v>291</v>
      </c>
      <c r="V20" s="49">
        <f t="shared" si="8"/>
        <v>134</v>
      </c>
      <c r="W20" s="71" t="s">
        <v>285</v>
      </c>
      <c r="X20" s="49" t="str">
        <f t="shared" si="9"/>
        <v/>
      </c>
      <c r="Y20" s="55"/>
      <c r="Z20" s="49">
        <f t="shared" si="10"/>
        <v>169</v>
      </c>
      <c r="AA20" s="71" t="s">
        <v>286</v>
      </c>
      <c r="AB20" s="49">
        <f t="shared" si="11"/>
        <v>191</v>
      </c>
      <c r="AC20" s="73" t="s">
        <v>294</v>
      </c>
      <c r="AD20" s="49" t="str">
        <f t="shared" si="12"/>
        <v/>
      </c>
      <c r="AE20" s="55"/>
      <c r="AF20" s="49">
        <f t="shared" si="13"/>
        <v>227</v>
      </c>
      <c r="AG20" s="74" t="s">
        <v>50</v>
      </c>
      <c r="AH20" s="49">
        <f t="shared" si="13"/>
        <v>250</v>
      </c>
      <c r="AI20" s="74" t="s">
        <v>288</v>
      </c>
      <c r="AJ20" s="49" t="str">
        <f t="shared" si="13"/>
        <v/>
      </c>
      <c r="AK20" s="55"/>
      <c r="AL20" s="49">
        <f t="shared" si="13"/>
        <v>288</v>
      </c>
      <c r="AM20" s="74" t="s">
        <v>360</v>
      </c>
      <c r="AN20" s="49">
        <f t="shared" si="14"/>
        <v>308</v>
      </c>
      <c r="AO20" s="74" t="s">
        <v>333</v>
      </c>
      <c r="AP20" s="49" t="str">
        <f t="shared" si="15"/>
        <v/>
      </c>
      <c r="AQ20" s="55"/>
      <c r="AR20" s="49">
        <f t="shared" si="16"/>
        <v>340</v>
      </c>
      <c r="AS20" s="69" t="s">
        <v>290</v>
      </c>
      <c r="AT20" s="49" t="str">
        <f t="shared" si="17"/>
        <v/>
      </c>
      <c r="AU20" s="55"/>
      <c r="AV20" s="49" t="str">
        <f t="shared" si="18"/>
        <v/>
      </c>
      <c r="AW20" s="55"/>
      <c r="AX20" s="49">
        <f t="shared" si="19"/>
        <v>369</v>
      </c>
      <c r="AY20" s="76" t="s">
        <v>283</v>
      </c>
      <c r="AZ20" s="49" t="str">
        <f t="shared" si="20"/>
        <v/>
      </c>
      <c r="BA20" s="55"/>
      <c r="BB20" s="49" t="str">
        <f t="shared" si="21"/>
        <v/>
      </c>
      <c r="BC20" s="55"/>
      <c r="BE20" s="51" t="s">
        <v>120</v>
      </c>
      <c r="BF20" s="52">
        <v>18</v>
      </c>
      <c r="BG20" s="25" t="s">
        <v>81</v>
      </c>
      <c r="BH20" s="19"/>
      <c r="BI20" s="19" t="s">
        <v>119</v>
      </c>
      <c r="BJ20" s="19"/>
    </row>
    <row r="21" spans="1:62" ht="16.5" thickBot="1">
      <c r="A21" s="56" t="str">
        <f t="shared" si="0"/>
        <v/>
      </c>
      <c r="B21" s="138"/>
      <c r="C21" s="54"/>
      <c r="D21" s="49">
        <f t="shared" si="1"/>
        <v>18</v>
      </c>
      <c r="E21" s="203" t="s">
        <v>1514</v>
      </c>
      <c r="F21" s="49" t="str">
        <f t="shared" si="2"/>
        <v/>
      </c>
      <c r="G21" s="55"/>
      <c r="H21" s="49" t="str">
        <f t="shared" si="2"/>
        <v/>
      </c>
      <c r="I21" s="55"/>
      <c r="J21" s="49" t="str">
        <f t="shared" si="2"/>
        <v/>
      </c>
      <c r="K21" s="55"/>
      <c r="L21" s="49" t="str">
        <f t="shared" si="3"/>
        <v/>
      </c>
      <c r="M21" s="55"/>
      <c r="N21" s="49" t="str">
        <f t="shared" si="4"/>
        <v/>
      </c>
      <c r="O21" s="55"/>
      <c r="P21" s="49" t="str">
        <f t="shared" si="5"/>
        <v/>
      </c>
      <c r="Q21" s="55"/>
      <c r="R21" s="49">
        <f t="shared" si="6"/>
        <v>98</v>
      </c>
      <c r="S21" s="207" t="s">
        <v>1594</v>
      </c>
      <c r="T21" s="49">
        <f t="shared" si="7"/>
        <v>116</v>
      </c>
      <c r="U21" s="69" t="s">
        <v>299</v>
      </c>
      <c r="V21" s="49">
        <f t="shared" si="8"/>
        <v>135</v>
      </c>
      <c r="W21" s="71" t="s">
        <v>292</v>
      </c>
      <c r="X21" s="49" t="str">
        <f t="shared" si="9"/>
        <v/>
      </c>
      <c r="Y21" s="55"/>
      <c r="Z21" s="49">
        <f t="shared" si="10"/>
        <v>170</v>
      </c>
      <c r="AA21" s="71" t="s">
        <v>293</v>
      </c>
      <c r="AB21" s="49">
        <f t="shared" si="11"/>
        <v>192</v>
      </c>
      <c r="AC21" s="73" t="s">
        <v>302</v>
      </c>
      <c r="AD21" s="49" t="str">
        <f t="shared" si="12"/>
        <v/>
      </c>
      <c r="AE21" s="55"/>
      <c r="AF21" s="49">
        <f t="shared" si="13"/>
        <v>228</v>
      </c>
      <c r="AG21" s="74" t="s">
        <v>295</v>
      </c>
      <c r="AH21" s="49">
        <f t="shared" si="13"/>
        <v>251</v>
      </c>
      <c r="AI21" s="74" t="s">
        <v>296</v>
      </c>
      <c r="AJ21" s="49" t="str">
        <f t="shared" si="13"/>
        <v/>
      </c>
      <c r="AK21" s="55"/>
      <c r="AL21" s="49">
        <f t="shared" si="13"/>
        <v>289</v>
      </c>
      <c r="AM21" s="74" t="s">
        <v>332</v>
      </c>
      <c r="AN21" s="49">
        <f t="shared" si="14"/>
        <v>309</v>
      </c>
      <c r="AO21" s="74" t="s">
        <v>370</v>
      </c>
      <c r="AP21" s="49" t="str">
        <f t="shared" si="15"/>
        <v/>
      </c>
      <c r="AQ21" s="55"/>
      <c r="AR21" s="49">
        <f t="shared" si="16"/>
        <v>341</v>
      </c>
      <c r="AS21" s="69" t="s">
        <v>297</v>
      </c>
      <c r="AT21" s="49" t="str">
        <f t="shared" si="17"/>
        <v/>
      </c>
      <c r="AU21" s="55"/>
      <c r="AV21" s="49" t="str">
        <f t="shared" si="18"/>
        <v/>
      </c>
      <c r="AW21" s="55"/>
      <c r="AX21" s="49" t="str">
        <f t="shared" si="19"/>
        <v/>
      </c>
      <c r="AY21" s="55"/>
      <c r="AZ21" s="49" t="str">
        <f t="shared" si="20"/>
        <v/>
      </c>
      <c r="BA21" s="55"/>
      <c r="BB21" s="49" t="str">
        <f t="shared" si="21"/>
        <v/>
      </c>
      <c r="BC21" s="55"/>
      <c r="BE21" s="51" t="s">
        <v>298</v>
      </c>
      <c r="BF21" s="52">
        <v>19</v>
      </c>
      <c r="BG21" s="25" t="s">
        <v>82</v>
      </c>
      <c r="BH21" s="19"/>
      <c r="BI21" s="19" t="s">
        <v>120</v>
      </c>
      <c r="BJ21" s="19"/>
    </row>
    <row r="22" spans="1:62" ht="16.5" thickBot="1">
      <c r="A22" s="56" t="str">
        <f t="shared" si="0"/>
        <v/>
      </c>
      <c r="B22" s="138"/>
      <c r="C22" s="54"/>
      <c r="D22" s="49">
        <f t="shared" si="1"/>
        <v>19</v>
      </c>
      <c r="E22" s="203" t="s">
        <v>1515</v>
      </c>
      <c r="F22" s="49" t="str">
        <f t="shared" ref="F22:J37" si="22">IF(G22=0,"",F21+1)</f>
        <v/>
      </c>
      <c r="G22" s="55"/>
      <c r="H22" s="49" t="str">
        <f t="shared" si="22"/>
        <v/>
      </c>
      <c r="I22" s="55"/>
      <c r="J22" s="49" t="str">
        <f t="shared" si="22"/>
        <v/>
      </c>
      <c r="K22" s="55"/>
      <c r="L22" s="49" t="str">
        <f t="shared" si="3"/>
        <v/>
      </c>
      <c r="M22" s="55"/>
      <c r="N22" s="49" t="str">
        <f t="shared" si="4"/>
        <v/>
      </c>
      <c r="O22" s="55"/>
      <c r="P22" s="49" t="str">
        <f t="shared" si="5"/>
        <v/>
      </c>
      <c r="Q22" s="55"/>
      <c r="R22" s="49" t="str">
        <f t="shared" si="6"/>
        <v/>
      </c>
      <c r="S22" s="55"/>
      <c r="T22" s="49">
        <f t="shared" si="7"/>
        <v>117</v>
      </c>
      <c r="U22" s="69" t="s">
        <v>308</v>
      </c>
      <c r="V22" s="49">
        <f t="shared" si="8"/>
        <v>136</v>
      </c>
      <c r="W22" s="71" t="s">
        <v>300</v>
      </c>
      <c r="X22" s="49" t="str">
        <f t="shared" si="9"/>
        <v/>
      </c>
      <c r="Y22" s="55"/>
      <c r="Z22" s="49">
        <f t="shared" si="10"/>
        <v>171</v>
      </c>
      <c r="AA22" s="71" t="s">
        <v>301</v>
      </c>
      <c r="AB22" s="49">
        <f t="shared" si="11"/>
        <v>193</v>
      </c>
      <c r="AC22" s="73" t="s">
        <v>311</v>
      </c>
      <c r="AD22" s="49" t="str">
        <f t="shared" si="12"/>
        <v/>
      </c>
      <c r="AE22" s="55"/>
      <c r="AF22" s="49">
        <f t="shared" ref="AF22:AL37" si="23">IF(AG22=0,"",AF21+1)</f>
        <v>229</v>
      </c>
      <c r="AG22" s="74" t="s">
        <v>303</v>
      </c>
      <c r="AH22" s="49">
        <f t="shared" si="23"/>
        <v>252</v>
      </c>
      <c r="AI22" s="74" t="s">
        <v>304</v>
      </c>
      <c r="AJ22" s="49" t="str">
        <f t="shared" si="23"/>
        <v/>
      </c>
      <c r="AK22" s="55"/>
      <c r="AL22" s="49">
        <f t="shared" si="23"/>
        <v>290</v>
      </c>
      <c r="AM22" s="74" t="s">
        <v>334</v>
      </c>
      <c r="AN22" s="49">
        <f t="shared" si="14"/>
        <v>310</v>
      </c>
      <c r="AO22" s="74" t="s">
        <v>371</v>
      </c>
      <c r="AP22" s="49" t="str">
        <f t="shared" si="15"/>
        <v/>
      </c>
      <c r="AQ22" s="55"/>
      <c r="AR22" s="49">
        <f t="shared" si="16"/>
        <v>342</v>
      </c>
      <c r="AS22" s="69" t="s">
        <v>306</v>
      </c>
      <c r="AT22" s="49" t="str">
        <f t="shared" si="17"/>
        <v/>
      </c>
      <c r="AU22" s="55"/>
      <c r="AV22" s="49" t="str">
        <f t="shared" si="18"/>
        <v/>
      </c>
      <c r="AW22" s="55"/>
      <c r="AX22" s="49" t="str">
        <f t="shared" si="19"/>
        <v/>
      </c>
      <c r="AY22" s="55"/>
      <c r="AZ22" s="49" t="str">
        <f t="shared" si="20"/>
        <v/>
      </c>
      <c r="BA22" s="55"/>
      <c r="BB22" s="49" t="str">
        <f t="shared" si="21"/>
        <v/>
      </c>
      <c r="BC22" s="55"/>
      <c r="BE22" s="51" t="s">
        <v>307</v>
      </c>
      <c r="BF22" s="52">
        <v>20</v>
      </c>
      <c r="BG22" s="25" t="s">
        <v>83</v>
      </c>
      <c r="BH22" s="19"/>
      <c r="BI22" s="19" t="s">
        <v>298</v>
      </c>
      <c r="BJ22" s="19"/>
    </row>
    <row r="23" spans="1:62" ht="16.5" thickBot="1">
      <c r="A23" s="56" t="str">
        <f t="shared" si="0"/>
        <v/>
      </c>
      <c r="B23" s="137"/>
      <c r="C23" s="58"/>
      <c r="D23" s="49" t="str">
        <f t="shared" si="1"/>
        <v/>
      </c>
      <c r="E23" s="55"/>
      <c r="F23" s="49" t="str">
        <f t="shared" si="22"/>
        <v/>
      </c>
      <c r="G23" s="55"/>
      <c r="H23" s="49" t="str">
        <f t="shared" si="22"/>
        <v/>
      </c>
      <c r="I23" s="55"/>
      <c r="J23" s="49" t="str">
        <f t="shared" si="22"/>
        <v/>
      </c>
      <c r="K23" s="55"/>
      <c r="L23" s="49" t="str">
        <f t="shared" si="3"/>
        <v/>
      </c>
      <c r="M23" s="55"/>
      <c r="N23" s="49" t="str">
        <f t="shared" si="4"/>
        <v/>
      </c>
      <c r="O23" s="55"/>
      <c r="P23" s="49" t="str">
        <f t="shared" si="5"/>
        <v/>
      </c>
      <c r="Q23" s="55"/>
      <c r="R23" s="49" t="str">
        <f t="shared" si="6"/>
        <v/>
      </c>
      <c r="S23" s="55"/>
      <c r="T23" s="49" t="str">
        <f t="shared" si="7"/>
        <v/>
      </c>
      <c r="U23" s="69"/>
      <c r="V23" s="49">
        <f t="shared" si="8"/>
        <v>137</v>
      </c>
      <c r="W23" s="71" t="s">
        <v>309</v>
      </c>
      <c r="X23" s="49" t="str">
        <f t="shared" si="9"/>
        <v/>
      </c>
      <c r="Y23" s="55"/>
      <c r="Z23" s="49">
        <f t="shared" si="10"/>
        <v>172</v>
      </c>
      <c r="AA23" s="71" t="s">
        <v>310</v>
      </c>
      <c r="AB23" s="49">
        <f t="shared" si="11"/>
        <v>194</v>
      </c>
      <c r="AC23" s="73" t="s">
        <v>316</v>
      </c>
      <c r="AD23" s="49" t="str">
        <f t="shared" si="12"/>
        <v/>
      </c>
      <c r="AE23" s="55"/>
      <c r="AF23" s="49">
        <f t="shared" si="23"/>
        <v>230</v>
      </c>
      <c r="AG23" s="74" t="s">
        <v>312</v>
      </c>
      <c r="AH23" s="49">
        <f t="shared" si="23"/>
        <v>253</v>
      </c>
      <c r="AI23" s="74" t="s">
        <v>313</v>
      </c>
      <c r="AJ23" s="49" t="str">
        <f t="shared" si="23"/>
        <v/>
      </c>
      <c r="AK23" s="55"/>
      <c r="AL23" s="49">
        <f t="shared" si="23"/>
        <v>291</v>
      </c>
      <c r="AM23" s="74" t="s">
        <v>335</v>
      </c>
      <c r="AN23" s="49" t="str">
        <f t="shared" si="14"/>
        <v/>
      </c>
      <c r="AO23" s="74"/>
      <c r="AP23" s="49" t="str">
        <f t="shared" si="15"/>
        <v/>
      </c>
      <c r="AQ23" s="55"/>
      <c r="AR23" s="49" t="str">
        <f t="shared" si="16"/>
        <v/>
      </c>
      <c r="AS23" s="55"/>
      <c r="AT23" s="49" t="str">
        <f t="shared" si="17"/>
        <v/>
      </c>
      <c r="AU23" s="55"/>
      <c r="AV23" s="49" t="str">
        <f t="shared" si="18"/>
        <v/>
      </c>
      <c r="AW23" s="55"/>
      <c r="AX23" s="49" t="str">
        <f t="shared" si="19"/>
        <v/>
      </c>
      <c r="AY23" s="55"/>
      <c r="AZ23" s="49" t="str">
        <f t="shared" si="20"/>
        <v/>
      </c>
      <c r="BA23" s="55"/>
      <c r="BB23" s="49" t="str">
        <f t="shared" si="21"/>
        <v/>
      </c>
      <c r="BC23" s="55"/>
      <c r="BE23" s="51" t="s">
        <v>32</v>
      </c>
      <c r="BF23" s="52">
        <v>21</v>
      </c>
      <c r="BG23" s="25" t="s">
        <v>84</v>
      </c>
      <c r="BH23" s="19"/>
      <c r="BI23" s="19" t="s">
        <v>307</v>
      </c>
      <c r="BJ23" s="19"/>
    </row>
    <row r="24" spans="1:62" ht="16.5" thickBot="1">
      <c r="A24" s="56" t="str">
        <f t="shared" si="0"/>
        <v/>
      </c>
      <c r="B24" s="138"/>
      <c r="C24" s="58"/>
      <c r="D24" s="49" t="str">
        <f t="shared" si="1"/>
        <v/>
      </c>
      <c r="E24" s="55"/>
      <c r="F24" s="49" t="str">
        <f t="shared" si="22"/>
        <v/>
      </c>
      <c r="G24" s="55"/>
      <c r="H24" s="49" t="str">
        <f t="shared" si="22"/>
        <v/>
      </c>
      <c r="I24" s="55"/>
      <c r="J24" s="49" t="str">
        <f t="shared" si="22"/>
        <v/>
      </c>
      <c r="K24" s="55"/>
      <c r="L24" s="49" t="str">
        <f t="shared" si="3"/>
        <v/>
      </c>
      <c r="M24" s="55"/>
      <c r="N24" s="49" t="str">
        <f t="shared" si="4"/>
        <v/>
      </c>
      <c r="O24" s="55"/>
      <c r="P24" s="49" t="str">
        <f t="shared" si="5"/>
        <v/>
      </c>
      <c r="Q24" s="55"/>
      <c r="R24" s="49" t="str">
        <f t="shared" si="6"/>
        <v/>
      </c>
      <c r="S24" s="55"/>
      <c r="T24" s="49" t="str">
        <f t="shared" si="7"/>
        <v/>
      </c>
      <c r="U24" s="55"/>
      <c r="V24" s="49">
        <f t="shared" si="8"/>
        <v>138</v>
      </c>
      <c r="W24" s="71" t="s">
        <v>314</v>
      </c>
      <c r="X24" s="49" t="str">
        <f t="shared" si="9"/>
        <v/>
      </c>
      <c r="Y24" s="55"/>
      <c r="Z24" s="49">
        <f t="shared" si="10"/>
        <v>173</v>
      </c>
      <c r="AA24" s="71" t="s">
        <v>315</v>
      </c>
      <c r="AB24" s="49">
        <f t="shared" si="11"/>
        <v>195</v>
      </c>
      <c r="AC24" s="73" t="s">
        <v>320</v>
      </c>
      <c r="AD24" s="49" t="str">
        <f t="shared" si="12"/>
        <v/>
      </c>
      <c r="AE24" s="55"/>
      <c r="AF24" s="49">
        <f t="shared" si="23"/>
        <v>231</v>
      </c>
      <c r="AG24" s="74" t="s">
        <v>317</v>
      </c>
      <c r="AH24" s="49">
        <f t="shared" si="23"/>
        <v>254</v>
      </c>
      <c r="AI24" s="74" t="s">
        <v>318</v>
      </c>
      <c r="AJ24" s="49" t="str">
        <f t="shared" si="23"/>
        <v/>
      </c>
      <c r="AK24" s="55"/>
      <c r="AL24" s="49" t="str">
        <f t="shared" si="23"/>
        <v/>
      </c>
      <c r="AM24" s="74"/>
      <c r="AN24" s="49" t="str">
        <f t="shared" si="14"/>
        <v/>
      </c>
      <c r="AO24" s="74"/>
      <c r="AP24" s="49" t="str">
        <f t="shared" si="15"/>
        <v/>
      </c>
      <c r="AQ24" s="55"/>
      <c r="AR24" s="49" t="str">
        <f t="shared" si="16"/>
        <v/>
      </c>
      <c r="AS24" s="55"/>
      <c r="AT24" s="49" t="str">
        <f t="shared" si="17"/>
        <v/>
      </c>
      <c r="AU24" s="55"/>
      <c r="AV24" s="49" t="str">
        <f t="shared" si="18"/>
        <v/>
      </c>
      <c r="AW24" s="55"/>
      <c r="AX24" s="49" t="str">
        <f t="shared" si="19"/>
        <v/>
      </c>
      <c r="AY24" s="55"/>
      <c r="AZ24" s="49" t="str">
        <f t="shared" si="20"/>
        <v/>
      </c>
      <c r="BA24" s="55"/>
      <c r="BB24" s="49" t="str">
        <f t="shared" si="21"/>
        <v/>
      </c>
      <c r="BC24" s="55"/>
      <c r="BE24" s="51" t="s">
        <v>121</v>
      </c>
      <c r="BF24" s="52">
        <v>22</v>
      </c>
      <c r="BG24" s="25" t="s">
        <v>85</v>
      </c>
      <c r="BH24" s="19"/>
      <c r="BI24" s="19" t="s">
        <v>32</v>
      </c>
      <c r="BJ24" s="19"/>
    </row>
    <row r="25" spans="1:62" ht="16.5" thickBot="1">
      <c r="A25" s="56" t="str">
        <f t="shared" si="0"/>
        <v/>
      </c>
      <c r="B25" s="138"/>
      <c r="C25" s="58"/>
      <c r="D25" s="49" t="str">
        <f t="shared" si="1"/>
        <v/>
      </c>
      <c r="E25" s="55"/>
      <c r="F25" s="49" t="str">
        <f t="shared" si="22"/>
        <v/>
      </c>
      <c r="G25" s="55"/>
      <c r="H25" s="49" t="str">
        <f t="shared" si="22"/>
        <v/>
      </c>
      <c r="I25" s="55"/>
      <c r="J25" s="49" t="str">
        <f t="shared" si="22"/>
        <v/>
      </c>
      <c r="K25" s="55"/>
      <c r="L25" s="49" t="str">
        <f t="shared" si="3"/>
        <v/>
      </c>
      <c r="M25" s="55"/>
      <c r="N25" s="49" t="str">
        <f t="shared" si="4"/>
        <v/>
      </c>
      <c r="O25" s="55"/>
      <c r="P25" s="49" t="str">
        <f t="shared" si="5"/>
        <v/>
      </c>
      <c r="Q25" s="55"/>
      <c r="R25" s="49" t="str">
        <f t="shared" si="6"/>
        <v/>
      </c>
      <c r="S25" s="55"/>
      <c r="T25" s="49" t="str">
        <f t="shared" si="7"/>
        <v/>
      </c>
      <c r="U25" s="55"/>
      <c r="V25" s="49" t="str">
        <f t="shared" si="8"/>
        <v/>
      </c>
      <c r="W25" s="55"/>
      <c r="X25" s="49" t="str">
        <f t="shared" si="9"/>
        <v/>
      </c>
      <c r="Y25" s="55"/>
      <c r="Z25" s="49">
        <f t="shared" si="10"/>
        <v>174</v>
      </c>
      <c r="AA25" s="71" t="s">
        <v>319</v>
      </c>
      <c r="AB25" s="49">
        <f t="shared" si="11"/>
        <v>196</v>
      </c>
      <c r="AC25" s="73" t="s">
        <v>324</v>
      </c>
      <c r="AD25" s="49" t="str">
        <f t="shared" si="12"/>
        <v/>
      </c>
      <c r="AE25" s="55"/>
      <c r="AF25" s="49">
        <f t="shared" si="23"/>
        <v>232</v>
      </c>
      <c r="AG25" s="74" t="s">
        <v>321</v>
      </c>
      <c r="AH25" s="49">
        <f t="shared" si="23"/>
        <v>255</v>
      </c>
      <c r="AI25" s="74" t="s">
        <v>322</v>
      </c>
      <c r="AJ25" s="49" t="str">
        <f t="shared" si="23"/>
        <v/>
      </c>
      <c r="AK25" s="55"/>
      <c r="AL25" s="49" t="str">
        <f t="shared" si="23"/>
        <v/>
      </c>
      <c r="AM25" s="74"/>
      <c r="AN25" s="49" t="str">
        <f t="shared" si="14"/>
        <v/>
      </c>
      <c r="AO25" s="74"/>
      <c r="AP25" s="49" t="str">
        <f t="shared" si="15"/>
        <v/>
      </c>
      <c r="AQ25" s="55"/>
      <c r="AR25" s="49" t="str">
        <f t="shared" si="16"/>
        <v/>
      </c>
      <c r="AS25" s="55"/>
      <c r="AT25" s="49" t="str">
        <f t="shared" si="17"/>
        <v/>
      </c>
      <c r="AU25" s="55"/>
      <c r="AV25" s="49" t="str">
        <f t="shared" si="18"/>
        <v/>
      </c>
      <c r="AW25" s="55"/>
      <c r="AX25" s="49" t="str">
        <f t="shared" si="19"/>
        <v/>
      </c>
      <c r="AY25" s="55"/>
      <c r="AZ25" s="49" t="str">
        <f t="shared" si="20"/>
        <v/>
      </c>
      <c r="BA25" s="55"/>
      <c r="BB25" s="49" t="str">
        <f t="shared" si="21"/>
        <v/>
      </c>
      <c r="BC25" s="55"/>
      <c r="BE25" s="51" t="s">
        <v>122</v>
      </c>
      <c r="BF25" s="52">
        <v>23</v>
      </c>
      <c r="BG25" s="25" t="s">
        <v>86</v>
      </c>
      <c r="BH25" s="19"/>
      <c r="BI25" s="19" t="s">
        <v>121</v>
      </c>
      <c r="BJ25" s="19"/>
    </row>
    <row r="26" spans="1:62" ht="16.5" thickBot="1">
      <c r="A26" s="56" t="str">
        <f t="shared" si="0"/>
        <v/>
      </c>
      <c r="B26" s="138"/>
      <c r="C26" s="58"/>
      <c r="D26" s="49" t="str">
        <f t="shared" si="1"/>
        <v/>
      </c>
      <c r="E26" s="55"/>
      <c r="F26" s="49" t="str">
        <f t="shared" si="22"/>
        <v/>
      </c>
      <c r="G26" s="55"/>
      <c r="H26" s="49" t="str">
        <f t="shared" si="22"/>
        <v/>
      </c>
      <c r="I26" s="55"/>
      <c r="J26" s="49" t="str">
        <f t="shared" si="22"/>
        <v/>
      </c>
      <c r="K26" s="55"/>
      <c r="L26" s="49" t="str">
        <f t="shared" si="3"/>
        <v/>
      </c>
      <c r="M26" s="55"/>
      <c r="N26" s="49" t="str">
        <f t="shared" si="4"/>
        <v/>
      </c>
      <c r="O26" s="55"/>
      <c r="P26" s="49" t="str">
        <f t="shared" si="5"/>
        <v/>
      </c>
      <c r="Q26" s="55"/>
      <c r="R26" s="49" t="str">
        <f t="shared" si="6"/>
        <v/>
      </c>
      <c r="S26" s="55"/>
      <c r="T26" s="49" t="str">
        <f t="shared" si="7"/>
        <v/>
      </c>
      <c r="U26" s="55"/>
      <c r="V26" s="49" t="str">
        <f t="shared" si="8"/>
        <v/>
      </c>
      <c r="W26" s="55"/>
      <c r="X26" s="49" t="str">
        <f t="shared" si="9"/>
        <v/>
      </c>
      <c r="Y26" s="55"/>
      <c r="Z26" s="49" t="str">
        <f t="shared" si="10"/>
        <v/>
      </c>
      <c r="AA26" s="55"/>
      <c r="AB26" s="49" t="str">
        <f t="shared" si="11"/>
        <v/>
      </c>
      <c r="AC26" s="73"/>
      <c r="AD26" s="49" t="str">
        <f t="shared" si="12"/>
        <v/>
      </c>
      <c r="AE26" s="55"/>
      <c r="AF26" s="49">
        <f t="shared" si="23"/>
        <v>233</v>
      </c>
      <c r="AG26" s="74" t="s">
        <v>325</v>
      </c>
      <c r="AH26" s="49" t="str">
        <f t="shared" si="23"/>
        <v/>
      </c>
      <c r="AI26" s="55"/>
      <c r="AJ26" s="49" t="str">
        <f t="shared" si="23"/>
        <v/>
      </c>
      <c r="AK26" s="55"/>
      <c r="AL26" s="49" t="str">
        <f t="shared" si="23"/>
        <v/>
      </c>
      <c r="AM26" s="74"/>
      <c r="AN26" s="49" t="str">
        <f t="shared" si="14"/>
        <v/>
      </c>
      <c r="AO26" s="55"/>
      <c r="AP26" s="49" t="str">
        <f t="shared" si="15"/>
        <v/>
      </c>
      <c r="AQ26" s="55"/>
      <c r="AR26" s="49" t="str">
        <f t="shared" si="16"/>
        <v/>
      </c>
      <c r="AS26" s="55"/>
      <c r="AT26" s="49" t="str">
        <f t="shared" si="17"/>
        <v/>
      </c>
      <c r="AU26" s="55"/>
      <c r="AV26" s="49" t="str">
        <f t="shared" si="18"/>
        <v/>
      </c>
      <c r="AW26" s="55"/>
      <c r="AX26" s="49" t="str">
        <f t="shared" si="19"/>
        <v/>
      </c>
      <c r="AY26" s="55"/>
      <c r="AZ26" s="49" t="str">
        <f t="shared" si="20"/>
        <v/>
      </c>
      <c r="BA26" s="55"/>
      <c r="BB26" s="49" t="str">
        <f t="shared" si="21"/>
        <v/>
      </c>
      <c r="BC26" s="55"/>
      <c r="BE26" s="51" t="s">
        <v>123</v>
      </c>
      <c r="BF26" s="52">
        <v>24</v>
      </c>
      <c r="BG26" s="25" t="s">
        <v>87</v>
      </c>
      <c r="BH26" s="19"/>
      <c r="BI26" s="19" t="s">
        <v>122</v>
      </c>
    </row>
    <row r="27" spans="1:62" ht="16.5" thickBot="1">
      <c r="A27" s="56" t="str">
        <f t="shared" si="0"/>
        <v/>
      </c>
      <c r="B27" s="138"/>
      <c r="C27" s="58"/>
      <c r="D27" s="49" t="str">
        <f t="shared" si="1"/>
        <v/>
      </c>
      <c r="E27" s="55"/>
      <c r="F27" s="49" t="str">
        <f t="shared" si="22"/>
        <v/>
      </c>
      <c r="G27" s="55"/>
      <c r="H27" s="49" t="str">
        <f t="shared" si="22"/>
        <v/>
      </c>
      <c r="I27" s="55"/>
      <c r="J27" s="49" t="str">
        <f t="shared" si="22"/>
        <v/>
      </c>
      <c r="K27" s="55"/>
      <c r="L27" s="49" t="str">
        <f t="shared" si="3"/>
        <v/>
      </c>
      <c r="M27" s="55"/>
      <c r="N27" s="49" t="str">
        <f t="shared" si="4"/>
        <v/>
      </c>
      <c r="O27" s="55"/>
      <c r="P27" s="49" t="str">
        <f t="shared" si="5"/>
        <v/>
      </c>
      <c r="Q27" s="55"/>
      <c r="R27" s="49" t="str">
        <f t="shared" si="6"/>
        <v/>
      </c>
      <c r="S27" s="55"/>
      <c r="T27" s="49" t="str">
        <f t="shared" si="7"/>
        <v/>
      </c>
      <c r="U27" s="55"/>
      <c r="V27" s="49" t="str">
        <f t="shared" si="8"/>
        <v/>
      </c>
      <c r="W27" s="55"/>
      <c r="X27" s="49" t="str">
        <f t="shared" si="9"/>
        <v/>
      </c>
      <c r="Y27" s="55"/>
      <c r="Z27" s="49" t="str">
        <f t="shared" si="10"/>
        <v/>
      </c>
      <c r="AA27" s="55"/>
      <c r="AB27" s="49" t="str">
        <f t="shared" si="11"/>
        <v/>
      </c>
      <c r="AC27" s="73"/>
      <c r="AD27" s="49" t="str">
        <f t="shared" si="12"/>
        <v/>
      </c>
      <c r="AE27" s="55"/>
      <c r="AF27" s="49" t="str">
        <f t="shared" si="23"/>
        <v/>
      </c>
      <c r="AG27" s="55"/>
      <c r="AH27" s="49" t="str">
        <f t="shared" si="23"/>
        <v/>
      </c>
      <c r="AI27" s="55"/>
      <c r="AJ27" s="49" t="str">
        <f t="shared" si="23"/>
        <v/>
      </c>
      <c r="AK27" s="55"/>
      <c r="AL27" s="49" t="str">
        <f t="shared" si="23"/>
        <v/>
      </c>
      <c r="AM27" s="57"/>
      <c r="AN27" s="49" t="str">
        <f t="shared" si="14"/>
        <v/>
      </c>
      <c r="AO27" s="55"/>
      <c r="AP27" s="49" t="str">
        <f t="shared" si="15"/>
        <v/>
      </c>
      <c r="AQ27" s="55"/>
      <c r="AR27" s="49" t="str">
        <f t="shared" si="16"/>
        <v/>
      </c>
      <c r="AS27" s="55"/>
      <c r="AT27" s="49" t="str">
        <f t="shared" si="17"/>
        <v/>
      </c>
      <c r="AU27" s="55"/>
      <c r="AV27" s="49" t="str">
        <f t="shared" si="18"/>
        <v/>
      </c>
      <c r="AW27" s="55"/>
      <c r="AX27" s="49" t="str">
        <f t="shared" si="19"/>
        <v/>
      </c>
      <c r="AY27" s="55"/>
      <c r="AZ27" s="49" t="str">
        <f t="shared" si="20"/>
        <v/>
      </c>
      <c r="BA27" s="55"/>
      <c r="BB27" s="49" t="str">
        <f t="shared" si="21"/>
        <v/>
      </c>
      <c r="BC27" s="55"/>
      <c r="BE27" s="51" t="s">
        <v>124</v>
      </c>
      <c r="BF27" s="52">
        <v>25</v>
      </c>
      <c r="BG27" s="25" t="s">
        <v>88</v>
      </c>
      <c r="BH27" s="19"/>
      <c r="BI27" s="19" t="s">
        <v>123</v>
      </c>
    </row>
    <row r="28" spans="1:62" ht="16.5" thickBot="1">
      <c r="A28" s="56" t="str">
        <f t="shared" si="0"/>
        <v/>
      </c>
      <c r="B28" s="138"/>
      <c r="C28" s="58"/>
      <c r="D28" s="49" t="str">
        <f t="shared" si="1"/>
        <v/>
      </c>
      <c r="E28" s="55"/>
      <c r="F28" s="49" t="str">
        <f t="shared" si="22"/>
        <v/>
      </c>
      <c r="G28" s="55"/>
      <c r="H28" s="49" t="str">
        <f t="shared" si="22"/>
        <v/>
      </c>
      <c r="I28" s="55"/>
      <c r="J28" s="49" t="str">
        <f t="shared" si="22"/>
        <v/>
      </c>
      <c r="K28" s="55"/>
      <c r="L28" s="49" t="str">
        <f t="shared" si="3"/>
        <v/>
      </c>
      <c r="M28" s="55"/>
      <c r="N28" s="49" t="str">
        <f t="shared" si="4"/>
        <v/>
      </c>
      <c r="O28" s="55"/>
      <c r="P28" s="49" t="str">
        <f t="shared" si="5"/>
        <v/>
      </c>
      <c r="Q28" s="55"/>
      <c r="R28" s="49" t="str">
        <f t="shared" si="6"/>
        <v/>
      </c>
      <c r="S28" s="55"/>
      <c r="T28" s="49" t="str">
        <f t="shared" si="7"/>
        <v/>
      </c>
      <c r="U28" s="55"/>
      <c r="V28" s="49" t="str">
        <f t="shared" si="8"/>
        <v/>
      </c>
      <c r="W28" s="55"/>
      <c r="X28" s="49" t="str">
        <f t="shared" si="9"/>
        <v/>
      </c>
      <c r="Y28" s="55"/>
      <c r="Z28" s="49" t="str">
        <f t="shared" si="10"/>
        <v/>
      </c>
      <c r="AA28" s="55"/>
      <c r="AB28" s="49" t="str">
        <f t="shared" si="11"/>
        <v/>
      </c>
      <c r="AC28" s="55"/>
      <c r="AD28" s="49" t="str">
        <f t="shared" si="12"/>
        <v/>
      </c>
      <c r="AE28" s="55"/>
      <c r="AF28" s="49" t="str">
        <f t="shared" si="23"/>
        <v/>
      </c>
      <c r="AG28" s="55"/>
      <c r="AH28" s="49" t="str">
        <f t="shared" si="23"/>
        <v/>
      </c>
      <c r="AI28" s="55"/>
      <c r="AJ28" s="49" t="str">
        <f t="shared" si="23"/>
        <v/>
      </c>
      <c r="AK28" s="55"/>
      <c r="AL28" s="49" t="str">
        <f t="shared" si="23"/>
        <v/>
      </c>
      <c r="AM28" s="57"/>
      <c r="AN28" s="49" t="str">
        <f t="shared" si="14"/>
        <v/>
      </c>
      <c r="AO28" s="55"/>
      <c r="AP28" s="49" t="str">
        <f t="shared" si="15"/>
        <v/>
      </c>
      <c r="AQ28" s="55"/>
      <c r="AR28" s="49" t="str">
        <f t="shared" si="16"/>
        <v/>
      </c>
      <c r="AS28" s="55"/>
      <c r="AT28" s="49" t="str">
        <f t="shared" si="17"/>
        <v/>
      </c>
      <c r="AU28" s="55"/>
      <c r="AV28" s="49" t="str">
        <f t="shared" si="18"/>
        <v/>
      </c>
      <c r="AW28" s="55"/>
      <c r="AX28" s="49" t="str">
        <f t="shared" si="19"/>
        <v/>
      </c>
      <c r="AY28" s="55"/>
      <c r="AZ28" s="49" t="str">
        <f t="shared" si="20"/>
        <v/>
      </c>
      <c r="BA28" s="55"/>
      <c r="BB28" s="49" t="str">
        <f t="shared" si="21"/>
        <v/>
      </c>
      <c r="BC28" s="55"/>
      <c r="BG28" s="25" t="s">
        <v>89</v>
      </c>
      <c r="BH28" s="19"/>
      <c r="BI28" s="19" t="s">
        <v>124</v>
      </c>
    </row>
    <row r="29" spans="1:62" ht="16.5" thickBot="1">
      <c r="A29" s="56" t="str">
        <f t="shared" si="0"/>
        <v/>
      </c>
      <c r="B29" s="138"/>
      <c r="C29" s="58"/>
      <c r="D29" s="49" t="str">
        <f t="shared" si="1"/>
        <v/>
      </c>
      <c r="E29" s="55"/>
      <c r="F29" s="49" t="str">
        <f t="shared" si="22"/>
        <v/>
      </c>
      <c r="G29" s="55"/>
      <c r="H29" s="49" t="str">
        <f t="shared" si="22"/>
        <v/>
      </c>
      <c r="I29" s="55"/>
      <c r="J29" s="49" t="str">
        <f t="shared" si="22"/>
        <v/>
      </c>
      <c r="K29" s="55"/>
      <c r="L29" s="49" t="str">
        <f t="shared" si="3"/>
        <v/>
      </c>
      <c r="M29" s="55"/>
      <c r="N29" s="49" t="str">
        <f t="shared" si="4"/>
        <v/>
      </c>
      <c r="O29" s="55"/>
      <c r="P29" s="49" t="str">
        <f t="shared" si="5"/>
        <v/>
      </c>
      <c r="Q29" s="55"/>
      <c r="R29" s="49" t="str">
        <f t="shared" si="6"/>
        <v/>
      </c>
      <c r="S29" s="55"/>
      <c r="T29" s="49" t="str">
        <f t="shared" si="7"/>
        <v/>
      </c>
      <c r="U29" s="55"/>
      <c r="V29" s="49" t="str">
        <f t="shared" si="8"/>
        <v/>
      </c>
      <c r="W29" s="55"/>
      <c r="X29" s="49" t="str">
        <f t="shared" si="9"/>
        <v/>
      </c>
      <c r="Y29" s="55"/>
      <c r="Z29" s="49" t="str">
        <f t="shared" si="10"/>
        <v/>
      </c>
      <c r="AA29" s="55"/>
      <c r="AB29" s="49" t="str">
        <f t="shared" si="11"/>
        <v/>
      </c>
      <c r="AC29" s="55"/>
      <c r="AD29" s="49" t="str">
        <f t="shared" si="12"/>
        <v/>
      </c>
      <c r="AE29" s="55"/>
      <c r="AF29" s="49" t="str">
        <f t="shared" si="23"/>
        <v/>
      </c>
      <c r="AG29" s="55"/>
      <c r="AH29" s="49" t="str">
        <f t="shared" si="23"/>
        <v/>
      </c>
      <c r="AI29" s="55"/>
      <c r="AJ29" s="49" t="str">
        <f t="shared" si="23"/>
        <v/>
      </c>
      <c r="AK29" s="55"/>
      <c r="AL29" s="49" t="str">
        <f t="shared" si="23"/>
        <v/>
      </c>
      <c r="AM29" s="57"/>
      <c r="AN29" s="49" t="str">
        <f t="shared" si="14"/>
        <v/>
      </c>
      <c r="AO29" s="55"/>
      <c r="AP29" s="49" t="str">
        <f t="shared" si="15"/>
        <v/>
      </c>
      <c r="AQ29" s="55"/>
      <c r="AR29" s="49" t="str">
        <f t="shared" si="16"/>
        <v/>
      </c>
      <c r="AS29" s="55"/>
      <c r="AT29" s="49" t="str">
        <f t="shared" si="17"/>
        <v/>
      </c>
      <c r="AU29" s="55"/>
      <c r="AV29" s="49" t="str">
        <f t="shared" si="18"/>
        <v/>
      </c>
      <c r="AW29" s="55"/>
      <c r="AX29" s="49" t="str">
        <f t="shared" si="19"/>
        <v/>
      </c>
      <c r="AY29" s="55"/>
      <c r="AZ29" s="49" t="str">
        <f t="shared" si="20"/>
        <v/>
      </c>
      <c r="BA29" s="55"/>
      <c r="BB29" s="49" t="str">
        <f t="shared" si="21"/>
        <v/>
      </c>
      <c r="BC29" s="55"/>
      <c r="BG29" s="25" t="s">
        <v>90</v>
      </c>
      <c r="BH29" s="19"/>
      <c r="BI29" s="19"/>
    </row>
    <row r="30" spans="1:62" ht="16.5" thickBot="1">
      <c r="A30" s="56" t="str">
        <f t="shared" si="0"/>
        <v/>
      </c>
      <c r="B30" s="138"/>
      <c r="C30" s="58"/>
      <c r="D30" s="49" t="str">
        <f t="shared" si="1"/>
        <v/>
      </c>
      <c r="E30" s="55"/>
      <c r="F30" s="49" t="str">
        <f t="shared" si="22"/>
        <v/>
      </c>
      <c r="G30" s="55"/>
      <c r="H30" s="49" t="str">
        <f t="shared" si="22"/>
        <v/>
      </c>
      <c r="I30" s="55"/>
      <c r="J30" s="49" t="str">
        <f t="shared" si="22"/>
        <v/>
      </c>
      <c r="K30" s="55"/>
      <c r="L30" s="49" t="str">
        <f t="shared" si="3"/>
        <v/>
      </c>
      <c r="M30" s="55"/>
      <c r="N30" s="49" t="str">
        <f t="shared" si="4"/>
        <v/>
      </c>
      <c r="O30" s="55"/>
      <c r="P30" s="49" t="str">
        <f t="shared" si="5"/>
        <v/>
      </c>
      <c r="Q30" s="55"/>
      <c r="R30" s="49" t="str">
        <f t="shared" si="6"/>
        <v/>
      </c>
      <c r="S30" s="55"/>
      <c r="T30" s="49" t="str">
        <f t="shared" si="7"/>
        <v/>
      </c>
      <c r="U30" s="55"/>
      <c r="V30" s="49" t="str">
        <f t="shared" si="8"/>
        <v/>
      </c>
      <c r="W30" s="55"/>
      <c r="X30" s="49" t="str">
        <f t="shared" si="9"/>
        <v/>
      </c>
      <c r="Y30" s="55"/>
      <c r="Z30" s="49" t="str">
        <f t="shared" si="10"/>
        <v/>
      </c>
      <c r="AA30" s="55"/>
      <c r="AB30" s="49" t="str">
        <f t="shared" si="11"/>
        <v/>
      </c>
      <c r="AC30" s="55"/>
      <c r="AD30" s="49" t="str">
        <f t="shared" si="12"/>
        <v/>
      </c>
      <c r="AE30" s="55"/>
      <c r="AF30" s="49" t="str">
        <f t="shared" si="23"/>
        <v/>
      </c>
      <c r="AG30" s="55"/>
      <c r="AH30" s="49" t="str">
        <f t="shared" si="23"/>
        <v/>
      </c>
      <c r="AI30" s="55"/>
      <c r="AJ30" s="49" t="str">
        <f t="shared" si="23"/>
        <v/>
      </c>
      <c r="AK30" s="55"/>
      <c r="AL30" s="49" t="str">
        <f t="shared" si="23"/>
        <v/>
      </c>
      <c r="AM30" s="57"/>
      <c r="AN30" s="49" t="str">
        <f t="shared" si="14"/>
        <v/>
      </c>
      <c r="AO30" s="55"/>
      <c r="AP30" s="49" t="str">
        <f t="shared" si="15"/>
        <v/>
      </c>
      <c r="AQ30" s="55"/>
      <c r="AR30" s="49" t="str">
        <f t="shared" si="16"/>
        <v/>
      </c>
      <c r="AS30" s="55"/>
      <c r="AT30" s="49" t="str">
        <f t="shared" si="17"/>
        <v/>
      </c>
      <c r="AU30" s="55"/>
      <c r="AV30" s="49" t="str">
        <f t="shared" si="18"/>
        <v/>
      </c>
      <c r="AW30" s="55"/>
      <c r="AX30" s="49" t="str">
        <f t="shared" si="19"/>
        <v/>
      </c>
      <c r="AY30" s="55"/>
      <c r="AZ30" s="49" t="str">
        <f t="shared" si="20"/>
        <v/>
      </c>
      <c r="BA30" s="55"/>
      <c r="BB30" s="49" t="str">
        <f t="shared" si="21"/>
        <v/>
      </c>
      <c r="BC30" s="55"/>
      <c r="BG30" s="25" t="s">
        <v>91</v>
      </c>
      <c r="BH30" s="19"/>
      <c r="BI30" s="19"/>
    </row>
    <row r="31" spans="1:62" ht="16.5" thickBot="1">
      <c r="A31" s="56" t="str">
        <f t="shared" si="0"/>
        <v/>
      </c>
      <c r="B31" s="138"/>
      <c r="C31" s="58"/>
      <c r="D31" s="49" t="str">
        <f t="shared" si="1"/>
        <v/>
      </c>
      <c r="E31" s="55"/>
      <c r="F31" s="49" t="str">
        <f t="shared" si="22"/>
        <v/>
      </c>
      <c r="G31" s="55"/>
      <c r="H31" s="49" t="str">
        <f t="shared" si="22"/>
        <v/>
      </c>
      <c r="I31" s="55"/>
      <c r="J31" s="49" t="str">
        <f t="shared" si="22"/>
        <v/>
      </c>
      <c r="K31" s="55"/>
      <c r="L31" s="49" t="str">
        <f t="shared" si="3"/>
        <v/>
      </c>
      <c r="M31" s="55"/>
      <c r="N31" s="49" t="str">
        <f t="shared" si="4"/>
        <v/>
      </c>
      <c r="O31" s="55"/>
      <c r="P31" s="49" t="str">
        <f t="shared" si="5"/>
        <v/>
      </c>
      <c r="Q31" s="55"/>
      <c r="R31" s="49" t="str">
        <f t="shared" si="6"/>
        <v/>
      </c>
      <c r="S31" s="55"/>
      <c r="T31" s="49" t="str">
        <f t="shared" si="7"/>
        <v/>
      </c>
      <c r="U31" s="55"/>
      <c r="V31" s="49" t="str">
        <f t="shared" si="8"/>
        <v/>
      </c>
      <c r="W31" s="55"/>
      <c r="X31" s="49" t="str">
        <f t="shared" si="9"/>
        <v/>
      </c>
      <c r="Y31" s="55"/>
      <c r="Z31" s="49" t="str">
        <f t="shared" si="10"/>
        <v/>
      </c>
      <c r="AA31" s="55"/>
      <c r="AB31" s="49" t="str">
        <f t="shared" si="11"/>
        <v/>
      </c>
      <c r="AC31" s="55"/>
      <c r="AD31" s="49" t="str">
        <f t="shared" si="12"/>
        <v/>
      </c>
      <c r="AE31" s="55"/>
      <c r="AF31" s="49" t="str">
        <f t="shared" si="23"/>
        <v/>
      </c>
      <c r="AG31" s="55"/>
      <c r="AH31" s="49" t="str">
        <f t="shared" si="23"/>
        <v/>
      </c>
      <c r="AI31" s="55"/>
      <c r="AJ31" s="49" t="str">
        <f t="shared" si="23"/>
        <v/>
      </c>
      <c r="AK31" s="55"/>
      <c r="AL31" s="49" t="str">
        <f t="shared" si="23"/>
        <v/>
      </c>
      <c r="AM31" s="57"/>
      <c r="AN31" s="49" t="str">
        <f t="shared" si="14"/>
        <v/>
      </c>
      <c r="AO31" s="55"/>
      <c r="AP31" s="49" t="str">
        <f t="shared" si="15"/>
        <v/>
      </c>
      <c r="AQ31" s="55"/>
      <c r="AR31" s="49" t="str">
        <f t="shared" si="16"/>
        <v/>
      </c>
      <c r="AS31" s="55"/>
      <c r="AT31" s="49" t="str">
        <f t="shared" si="17"/>
        <v/>
      </c>
      <c r="AU31" s="55"/>
      <c r="AV31" s="49" t="str">
        <f t="shared" si="18"/>
        <v/>
      </c>
      <c r="AW31" s="55"/>
      <c r="AX31" s="49" t="str">
        <f t="shared" si="19"/>
        <v/>
      </c>
      <c r="AY31" s="55"/>
      <c r="AZ31" s="49" t="str">
        <f t="shared" si="20"/>
        <v/>
      </c>
      <c r="BA31" s="55"/>
      <c r="BB31" s="49" t="str">
        <f t="shared" si="21"/>
        <v/>
      </c>
      <c r="BC31" s="55"/>
      <c r="BG31" s="25" t="s">
        <v>63</v>
      </c>
      <c r="BH31" s="19"/>
      <c r="BI31" s="19"/>
    </row>
    <row r="32" spans="1:62" ht="16.5" thickBot="1">
      <c r="A32" s="56" t="str">
        <f t="shared" si="0"/>
        <v/>
      </c>
      <c r="B32" s="138"/>
      <c r="C32" s="58"/>
      <c r="D32" s="49" t="str">
        <f t="shared" si="1"/>
        <v/>
      </c>
      <c r="E32" s="55"/>
      <c r="F32" s="49" t="str">
        <f t="shared" si="22"/>
        <v/>
      </c>
      <c r="G32" s="55"/>
      <c r="H32" s="49" t="str">
        <f t="shared" si="22"/>
        <v/>
      </c>
      <c r="I32" s="55"/>
      <c r="J32" s="49" t="str">
        <f t="shared" si="22"/>
        <v/>
      </c>
      <c r="K32" s="55"/>
      <c r="L32" s="49" t="str">
        <f t="shared" si="3"/>
        <v/>
      </c>
      <c r="M32" s="55"/>
      <c r="N32" s="49" t="str">
        <f t="shared" si="4"/>
        <v/>
      </c>
      <c r="O32" s="55"/>
      <c r="P32" s="49" t="str">
        <f t="shared" si="5"/>
        <v/>
      </c>
      <c r="Q32" s="55"/>
      <c r="R32" s="49" t="str">
        <f t="shared" si="6"/>
        <v/>
      </c>
      <c r="S32" s="55"/>
      <c r="T32" s="49" t="str">
        <f t="shared" si="7"/>
        <v/>
      </c>
      <c r="U32" s="55"/>
      <c r="V32" s="49" t="str">
        <f t="shared" si="8"/>
        <v/>
      </c>
      <c r="W32" s="55"/>
      <c r="X32" s="49" t="str">
        <f t="shared" si="9"/>
        <v/>
      </c>
      <c r="Y32" s="55"/>
      <c r="Z32" s="49" t="str">
        <f t="shared" si="10"/>
        <v/>
      </c>
      <c r="AA32" s="55"/>
      <c r="AB32" s="49" t="str">
        <f t="shared" si="11"/>
        <v/>
      </c>
      <c r="AC32" s="55"/>
      <c r="AD32" s="49" t="str">
        <f t="shared" si="12"/>
        <v/>
      </c>
      <c r="AE32" s="55"/>
      <c r="AF32" s="49" t="str">
        <f t="shared" si="23"/>
        <v/>
      </c>
      <c r="AG32" s="55"/>
      <c r="AH32" s="49" t="str">
        <f t="shared" si="23"/>
        <v/>
      </c>
      <c r="AI32" s="55"/>
      <c r="AJ32" s="49" t="str">
        <f t="shared" si="23"/>
        <v/>
      </c>
      <c r="AK32" s="55"/>
      <c r="AL32" s="49" t="str">
        <f t="shared" si="23"/>
        <v/>
      </c>
      <c r="AM32" s="57"/>
      <c r="AN32" s="49" t="str">
        <f t="shared" si="14"/>
        <v/>
      </c>
      <c r="AO32" s="55"/>
      <c r="AP32" s="49" t="str">
        <f t="shared" si="15"/>
        <v/>
      </c>
      <c r="AQ32" s="55"/>
      <c r="AR32" s="49" t="str">
        <f t="shared" si="16"/>
        <v/>
      </c>
      <c r="AS32" s="55"/>
      <c r="AT32" s="49" t="str">
        <f t="shared" si="17"/>
        <v/>
      </c>
      <c r="AU32" s="55"/>
      <c r="AV32" s="49" t="str">
        <f t="shared" si="18"/>
        <v/>
      </c>
      <c r="AW32" s="55"/>
      <c r="AX32" s="49" t="str">
        <f t="shared" si="19"/>
        <v/>
      </c>
      <c r="AY32" s="55"/>
      <c r="AZ32" s="49" t="str">
        <f t="shared" si="20"/>
        <v/>
      </c>
      <c r="BA32" s="55"/>
      <c r="BB32" s="49" t="str">
        <f t="shared" si="21"/>
        <v/>
      </c>
      <c r="BC32" s="55"/>
      <c r="BG32" s="25" t="s">
        <v>92</v>
      </c>
      <c r="BH32" s="19"/>
      <c r="BI32" s="19"/>
    </row>
    <row r="33" spans="1:61" ht="16.5" thickBot="1">
      <c r="A33" s="56" t="str">
        <f t="shared" si="0"/>
        <v/>
      </c>
      <c r="B33" s="138"/>
      <c r="C33" s="58"/>
      <c r="D33" s="49" t="str">
        <f t="shared" si="1"/>
        <v/>
      </c>
      <c r="E33" s="55"/>
      <c r="F33" s="49" t="str">
        <f t="shared" si="22"/>
        <v/>
      </c>
      <c r="G33" s="55"/>
      <c r="H33" s="49" t="str">
        <f t="shared" si="22"/>
        <v/>
      </c>
      <c r="I33" s="55"/>
      <c r="J33" s="49" t="str">
        <f t="shared" si="22"/>
        <v/>
      </c>
      <c r="K33" s="55"/>
      <c r="L33" s="49" t="str">
        <f t="shared" si="3"/>
        <v/>
      </c>
      <c r="M33" s="55"/>
      <c r="N33" s="49" t="str">
        <f t="shared" si="4"/>
        <v/>
      </c>
      <c r="O33" s="55"/>
      <c r="P33" s="49" t="str">
        <f t="shared" si="5"/>
        <v/>
      </c>
      <c r="Q33" s="55"/>
      <c r="R33" s="49" t="str">
        <f t="shared" si="6"/>
        <v/>
      </c>
      <c r="S33" s="55"/>
      <c r="T33" s="49" t="str">
        <f t="shared" si="7"/>
        <v/>
      </c>
      <c r="U33" s="55"/>
      <c r="V33" s="49" t="str">
        <f t="shared" si="8"/>
        <v/>
      </c>
      <c r="W33" s="55"/>
      <c r="X33" s="49" t="str">
        <f t="shared" si="9"/>
        <v/>
      </c>
      <c r="Y33" s="55"/>
      <c r="Z33" s="49" t="str">
        <f t="shared" si="10"/>
        <v/>
      </c>
      <c r="AA33" s="55"/>
      <c r="AB33" s="49" t="str">
        <f t="shared" si="11"/>
        <v/>
      </c>
      <c r="AC33" s="55"/>
      <c r="AD33" s="49" t="str">
        <f t="shared" si="12"/>
        <v/>
      </c>
      <c r="AE33" s="55"/>
      <c r="AF33" s="49" t="str">
        <f t="shared" si="23"/>
        <v/>
      </c>
      <c r="AG33" s="55"/>
      <c r="AH33" s="49" t="str">
        <f t="shared" si="23"/>
        <v/>
      </c>
      <c r="AI33" s="55"/>
      <c r="AJ33" s="49" t="str">
        <f t="shared" si="23"/>
        <v/>
      </c>
      <c r="AK33" s="55"/>
      <c r="AL33" s="49" t="str">
        <f t="shared" si="23"/>
        <v/>
      </c>
      <c r="AM33" s="57"/>
      <c r="AN33" s="49" t="str">
        <f t="shared" si="14"/>
        <v/>
      </c>
      <c r="AO33" s="55"/>
      <c r="AP33" s="49" t="str">
        <f t="shared" si="15"/>
        <v/>
      </c>
      <c r="AQ33" s="55"/>
      <c r="AR33" s="49" t="str">
        <f t="shared" si="16"/>
        <v/>
      </c>
      <c r="AS33" s="55"/>
      <c r="AT33" s="49" t="str">
        <f t="shared" si="17"/>
        <v/>
      </c>
      <c r="AU33" s="55"/>
      <c r="AV33" s="49" t="str">
        <f t="shared" si="18"/>
        <v/>
      </c>
      <c r="AW33" s="55"/>
      <c r="AX33" s="49" t="str">
        <f t="shared" si="19"/>
        <v/>
      </c>
      <c r="AY33" s="55"/>
      <c r="AZ33" s="49" t="str">
        <f t="shared" si="20"/>
        <v/>
      </c>
      <c r="BA33" s="55"/>
      <c r="BB33" s="49" t="str">
        <f t="shared" si="21"/>
        <v/>
      </c>
      <c r="BC33" s="55"/>
      <c r="BG33" s="25" t="s">
        <v>93</v>
      </c>
      <c r="BH33" s="19"/>
      <c r="BI33" s="19"/>
    </row>
    <row r="34" spans="1:61" ht="16.5" thickBot="1">
      <c r="A34" s="60" t="str">
        <f t="shared" si="0"/>
        <v/>
      </c>
      <c r="B34" s="138"/>
      <c r="C34" s="61"/>
      <c r="D34" s="49" t="str">
        <f t="shared" si="1"/>
        <v/>
      </c>
      <c r="E34" s="62"/>
      <c r="F34" s="49" t="str">
        <f t="shared" si="22"/>
        <v/>
      </c>
      <c r="G34" s="62"/>
      <c r="H34" s="49" t="str">
        <f t="shared" si="22"/>
        <v/>
      </c>
      <c r="I34" s="62"/>
      <c r="J34" s="49" t="str">
        <f t="shared" si="22"/>
        <v/>
      </c>
      <c r="K34" s="62"/>
      <c r="L34" s="49" t="str">
        <f t="shared" si="3"/>
        <v/>
      </c>
      <c r="M34" s="62"/>
      <c r="N34" s="49" t="str">
        <f t="shared" si="4"/>
        <v/>
      </c>
      <c r="O34" s="62"/>
      <c r="P34" s="49" t="str">
        <f t="shared" si="5"/>
        <v/>
      </c>
      <c r="Q34" s="62"/>
      <c r="R34" s="49" t="str">
        <f t="shared" si="6"/>
        <v/>
      </c>
      <c r="S34" s="62"/>
      <c r="T34" s="49" t="str">
        <f t="shared" si="7"/>
        <v/>
      </c>
      <c r="U34" s="62"/>
      <c r="V34" s="49" t="str">
        <f t="shared" si="8"/>
        <v/>
      </c>
      <c r="W34" s="62"/>
      <c r="X34" s="49" t="str">
        <f t="shared" si="9"/>
        <v/>
      </c>
      <c r="Y34" s="62"/>
      <c r="Z34" s="49" t="str">
        <f t="shared" si="10"/>
        <v/>
      </c>
      <c r="AA34" s="62"/>
      <c r="AB34" s="49" t="str">
        <f t="shared" si="11"/>
        <v/>
      </c>
      <c r="AC34" s="62"/>
      <c r="AD34" s="49" t="str">
        <f t="shared" si="12"/>
        <v/>
      </c>
      <c r="AE34" s="62"/>
      <c r="AF34" s="49" t="str">
        <f t="shared" si="23"/>
        <v/>
      </c>
      <c r="AG34" s="62"/>
      <c r="AH34" s="49" t="str">
        <f t="shared" si="23"/>
        <v/>
      </c>
      <c r="AI34" s="62"/>
      <c r="AJ34" s="49" t="str">
        <f t="shared" si="23"/>
        <v/>
      </c>
      <c r="AK34" s="62"/>
      <c r="AL34" s="49" t="str">
        <f t="shared" si="23"/>
        <v/>
      </c>
      <c r="AM34" s="57"/>
      <c r="AN34" s="49" t="str">
        <f t="shared" si="14"/>
        <v/>
      </c>
      <c r="AO34" s="62"/>
      <c r="AP34" s="49" t="str">
        <f t="shared" si="15"/>
        <v/>
      </c>
      <c r="AQ34" s="62"/>
      <c r="AR34" s="49" t="str">
        <f t="shared" si="16"/>
        <v/>
      </c>
      <c r="AS34" s="62"/>
      <c r="AT34" s="49" t="str">
        <f t="shared" si="17"/>
        <v/>
      </c>
      <c r="AU34" s="62"/>
      <c r="AV34" s="49" t="str">
        <f t="shared" si="18"/>
        <v/>
      </c>
      <c r="AW34" s="62"/>
      <c r="AX34" s="49" t="str">
        <f t="shared" si="19"/>
        <v/>
      </c>
      <c r="AY34" s="62"/>
      <c r="AZ34" s="49" t="str">
        <f t="shared" si="20"/>
        <v/>
      </c>
      <c r="BA34" s="62"/>
      <c r="BB34" s="49" t="str">
        <f t="shared" si="21"/>
        <v/>
      </c>
      <c r="BC34" s="62"/>
      <c r="BG34" s="19"/>
      <c r="BH34" s="19"/>
      <c r="BI34" s="19"/>
    </row>
    <row r="35" spans="1:61" ht="16.5" thickBot="1">
      <c r="A35" s="60" t="str">
        <f t="shared" si="0"/>
        <v/>
      </c>
      <c r="B35" s="138"/>
      <c r="C35" s="63"/>
      <c r="D35" s="49" t="str">
        <f t="shared" si="1"/>
        <v/>
      </c>
      <c r="E35" s="64"/>
      <c r="F35" s="49" t="str">
        <f t="shared" si="22"/>
        <v/>
      </c>
      <c r="G35" s="64"/>
      <c r="H35" s="49" t="str">
        <f t="shared" si="22"/>
        <v/>
      </c>
      <c r="I35" s="64"/>
      <c r="J35" s="49" t="str">
        <f t="shared" si="22"/>
        <v/>
      </c>
      <c r="K35" s="64"/>
      <c r="L35" s="49" t="str">
        <f t="shared" si="3"/>
        <v/>
      </c>
      <c r="M35" s="64"/>
      <c r="N35" s="49" t="str">
        <f t="shared" si="4"/>
        <v/>
      </c>
      <c r="O35" s="64"/>
      <c r="P35" s="49" t="str">
        <f t="shared" si="5"/>
        <v/>
      </c>
      <c r="Q35" s="64"/>
      <c r="R35" s="49" t="str">
        <f t="shared" si="6"/>
        <v/>
      </c>
      <c r="S35" s="64"/>
      <c r="T35" s="49" t="str">
        <f t="shared" si="7"/>
        <v/>
      </c>
      <c r="U35" s="64"/>
      <c r="V35" s="49" t="str">
        <f t="shared" si="8"/>
        <v/>
      </c>
      <c r="W35" s="64"/>
      <c r="X35" s="49" t="str">
        <f t="shared" si="9"/>
        <v/>
      </c>
      <c r="Y35" s="64"/>
      <c r="Z35" s="49" t="str">
        <f t="shared" si="10"/>
        <v/>
      </c>
      <c r="AA35" s="64"/>
      <c r="AB35" s="49" t="str">
        <f t="shared" si="11"/>
        <v/>
      </c>
      <c r="AC35" s="64"/>
      <c r="AD35" s="49" t="str">
        <f t="shared" si="12"/>
        <v/>
      </c>
      <c r="AE35" s="64"/>
      <c r="AF35" s="49" t="str">
        <f t="shared" si="23"/>
        <v/>
      </c>
      <c r="AG35" s="64"/>
      <c r="AH35" s="49" t="str">
        <f t="shared" si="23"/>
        <v/>
      </c>
      <c r="AI35" s="64"/>
      <c r="AJ35" s="49" t="str">
        <f t="shared" si="23"/>
        <v/>
      </c>
      <c r="AK35" s="64"/>
      <c r="AL35" s="49" t="str">
        <f t="shared" si="23"/>
        <v/>
      </c>
      <c r="AM35" s="57"/>
      <c r="AN35" s="49" t="str">
        <f t="shared" si="14"/>
        <v/>
      </c>
      <c r="AO35" s="64"/>
      <c r="AP35" s="49" t="str">
        <f t="shared" si="15"/>
        <v/>
      </c>
      <c r="AQ35" s="64"/>
      <c r="AR35" s="49" t="str">
        <f t="shared" si="16"/>
        <v/>
      </c>
      <c r="AS35" s="64"/>
      <c r="AT35" s="49" t="str">
        <f t="shared" si="17"/>
        <v/>
      </c>
      <c r="AU35" s="64"/>
      <c r="AV35" s="49" t="str">
        <f t="shared" si="18"/>
        <v/>
      </c>
      <c r="AW35" s="64"/>
      <c r="AX35" s="49" t="str">
        <f t="shared" si="19"/>
        <v/>
      </c>
      <c r="AY35" s="64"/>
      <c r="AZ35" s="49" t="str">
        <f t="shared" si="20"/>
        <v/>
      </c>
      <c r="BA35" s="64"/>
      <c r="BB35" s="49" t="str">
        <f t="shared" si="21"/>
        <v/>
      </c>
      <c r="BC35" s="64"/>
    </row>
    <row r="36" spans="1:61" ht="16.5" customHeight="1" thickBot="1">
      <c r="A36" s="60" t="str">
        <f t="shared" si="0"/>
        <v/>
      </c>
      <c r="B36" s="138"/>
      <c r="C36" s="63"/>
      <c r="D36" s="49" t="str">
        <f t="shared" si="1"/>
        <v/>
      </c>
      <c r="E36" s="64"/>
      <c r="F36" s="49" t="str">
        <f t="shared" si="22"/>
        <v/>
      </c>
      <c r="G36" s="64"/>
      <c r="H36" s="49" t="str">
        <f t="shared" si="22"/>
        <v/>
      </c>
      <c r="I36" s="64"/>
      <c r="J36" s="49" t="str">
        <f t="shared" si="22"/>
        <v/>
      </c>
      <c r="K36" s="64"/>
      <c r="L36" s="49" t="str">
        <f t="shared" si="3"/>
        <v/>
      </c>
      <c r="M36" s="64"/>
      <c r="N36" s="49" t="str">
        <f t="shared" si="4"/>
        <v/>
      </c>
      <c r="O36" s="64"/>
      <c r="P36" s="49" t="str">
        <f t="shared" si="5"/>
        <v/>
      </c>
      <c r="Q36" s="64"/>
      <c r="R36" s="49" t="str">
        <f t="shared" si="6"/>
        <v/>
      </c>
      <c r="S36" s="64"/>
      <c r="T36" s="49" t="str">
        <f t="shared" si="7"/>
        <v/>
      </c>
      <c r="U36" s="64"/>
      <c r="V36" s="49" t="str">
        <f t="shared" si="8"/>
        <v/>
      </c>
      <c r="W36" s="64"/>
      <c r="X36" s="49" t="str">
        <f t="shared" si="9"/>
        <v/>
      </c>
      <c r="Y36" s="64"/>
      <c r="Z36" s="49" t="str">
        <f t="shared" si="10"/>
        <v/>
      </c>
      <c r="AA36" s="64"/>
      <c r="AB36" s="49" t="str">
        <f t="shared" si="11"/>
        <v/>
      </c>
      <c r="AC36" s="64"/>
      <c r="AD36" s="49" t="str">
        <f t="shared" si="12"/>
        <v/>
      </c>
      <c r="AE36" s="64"/>
      <c r="AF36" s="49" t="str">
        <f t="shared" si="23"/>
        <v/>
      </c>
      <c r="AG36" s="64"/>
      <c r="AH36" s="49" t="str">
        <f t="shared" si="23"/>
        <v/>
      </c>
      <c r="AI36" s="64"/>
      <c r="AJ36" s="49" t="str">
        <f t="shared" si="23"/>
        <v/>
      </c>
      <c r="AK36" s="64"/>
      <c r="AL36" s="49" t="str">
        <f t="shared" si="23"/>
        <v/>
      </c>
      <c r="AM36" s="57"/>
      <c r="AN36" s="49" t="str">
        <f t="shared" si="14"/>
        <v/>
      </c>
      <c r="AO36" s="64"/>
      <c r="AP36" s="49" t="str">
        <f t="shared" si="15"/>
        <v/>
      </c>
      <c r="AQ36" s="64"/>
      <c r="AR36" s="49" t="str">
        <f t="shared" si="16"/>
        <v/>
      </c>
      <c r="AS36" s="64"/>
      <c r="AT36" s="49" t="str">
        <f t="shared" si="17"/>
        <v/>
      </c>
      <c r="AU36" s="64"/>
      <c r="AV36" s="49" t="str">
        <f t="shared" si="18"/>
        <v/>
      </c>
      <c r="AW36" s="64"/>
      <c r="AX36" s="49" t="str">
        <f t="shared" si="19"/>
        <v/>
      </c>
      <c r="AY36" s="64"/>
      <c r="AZ36" s="49" t="str">
        <f t="shared" si="20"/>
        <v/>
      </c>
      <c r="BA36" s="64"/>
      <c r="BB36" s="49" t="str">
        <f t="shared" si="21"/>
        <v/>
      </c>
      <c r="BC36" s="64"/>
    </row>
    <row r="37" spans="1:61" ht="16.5" customHeight="1" thickBot="1">
      <c r="A37" s="60" t="str">
        <f t="shared" si="0"/>
        <v/>
      </c>
      <c r="B37" s="138"/>
      <c r="C37" s="63"/>
      <c r="D37" s="49" t="str">
        <f t="shared" si="1"/>
        <v/>
      </c>
      <c r="E37" s="64"/>
      <c r="F37" s="49" t="str">
        <f t="shared" si="22"/>
        <v/>
      </c>
      <c r="G37" s="64"/>
      <c r="H37" s="49" t="str">
        <f t="shared" si="22"/>
        <v/>
      </c>
      <c r="I37" s="64"/>
      <c r="J37" s="49" t="str">
        <f t="shared" si="22"/>
        <v/>
      </c>
      <c r="K37" s="64"/>
      <c r="L37" s="49" t="str">
        <f t="shared" si="3"/>
        <v/>
      </c>
      <c r="M37" s="64"/>
      <c r="N37" s="49" t="str">
        <f t="shared" si="4"/>
        <v/>
      </c>
      <c r="O37" s="64"/>
      <c r="P37" s="49" t="str">
        <f t="shared" si="5"/>
        <v/>
      </c>
      <c r="Q37" s="64"/>
      <c r="R37" s="49" t="str">
        <f t="shared" si="6"/>
        <v/>
      </c>
      <c r="S37" s="64"/>
      <c r="T37" s="49" t="str">
        <f t="shared" si="7"/>
        <v/>
      </c>
      <c r="U37" s="64"/>
      <c r="V37" s="49" t="str">
        <f t="shared" si="8"/>
        <v/>
      </c>
      <c r="W37" s="64"/>
      <c r="X37" s="49" t="str">
        <f t="shared" si="9"/>
        <v/>
      </c>
      <c r="Y37" s="64"/>
      <c r="Z37" s="49" t="str">
        <f t="shared" si="10"/>
        <v/>
      </c>
      <c r="AA37" s="64"/>
      <c r="AB37" s="49" t="str">
        <f t="shared" si="11"/>
        <v/>
      </c>
      <c r="AC37" s="64"/>
      <c r="AD37" s="49" t="str">
        <f t="shared" si="12"/>
        <v/>
      </c>
      <c r="AE37" s="64"/>
      <c r="AF37" s="49" t="str">
        <f t="shared" si="23"/>
        <v/>
      </c>
      <c r="AG37" s="64"/>
      <c r="AH37" s="49" t="str">
        <f t="shared" si="23"/>
        <v/>
      </c>
      <c r="AI37" s="64"/>
      <c r="AJ37" s="49" t="str">
        <f t="shared" si="23"/>
        <v/>
      </c>
      <c r="AK37" s="64"/>
      <c r="AL37" s="49" t="str">
        <f t="shared" si="23"/>
        <v/>
      </c>
      <c r="AM37" s="57"/>
      <c r="AN37" s="49" t="str">
        <f t="shared" si="14"/>
        <v/>
      </c>
      <c r="AO37" s="64"/>
      <c r="AP37" s="49" t="str">
        <f t="shared" si="15"/>
        <v/>
      </c>
      <c r="AQ37" s="64"/>
      <c r="AR37" s="49" t="str">
        <f t="shared" si="16"/>
        <v/>
      </c>
      <c r="AS37" s="64"/>
      <c r="AT37" s="49" t="str">
        <f t="shared" si="17"/>
        <v/>
      </c>
      <c r="AU37" s="64"/>
      <c r="AV37" s="49" t="str">
        <f t="shared" si="18"/>
        <v/>
      </c>
      <c r="AW37" s="64"/>
      <c r="AX37" s="49" t="str">
        <f t="shared" si="19"/>
        <v/>
      </c>
      <c r="AY37" s="64"/>
      <c r="AZ37" s="49" t="str">
        <f t="shared" si="20"/>
        <v/>
      </c>
      <c r="BA37" s="64"/>
      <c r="BB37" s="49" t="str">
        <f t="shared" si="21"/>
        <v/>
      </c>
      <c r="BC37" s="64"/>
    </row>
    <row r="38" spans="1:61" ht="16.5" thickBot="1">
      <c r="A38" s="60" t="str">
        <f t="shared" si="0"/>
        <v/>
      </c>
      <c r="B38" s="138"/>
      <c r="C38" s="63"/>
      <c r="D38" s="49" t="str">
        <f t="shared" si="1"/>
        <v/>
      </c>
      <c r="E38" s="64"/>
      <c r="F38" s="49" t="str">
        <f t="shared" ref="F38:J53" si="24">IF(G38=0,"",F37+1)</f>
        <v/>
      </c>
      <c r="G38" s="64"/>
      <c r="H38" s="49" t="str">
        <f t="shared" si="24"/>
        <v/>
      </c>
      <c r="I38" s="64"/>
      <c r="J38" s="49" t="str">
        <f t="shared" si="24"/>
        <v/>
      </c>
      <c r="K38" s="64"/>
      <c r="L38" s="49" t="str">
        <f t="shared" si="3"/>
        <v/>
      </c>
      <c r="M38" s="64"/>
      <c r="N38" s="49" t="str">
        <f t="shared" si="4"/>
        <v/>
      </c>
      <c r="O38" s="64"/>
      <c r="P38" s="49" t="str">
        <f t="shared" si="5"/>
        <v/>
      </c>
      <c r="Q38" s="64"/>
      <c r="R38" s="49" t="str">
        <f t="shared" si="6"/>
        <v/>
      </c>
      <c r="S38" s="64"/>
      <c r="T38" s="49" t="str">
        <f t="shared" si="7"/>
        <v/>
      </c>
      <c r="U38" s="64"/>
      <c r="V38" s="49" t="str">
        <f t="shared" si="8"/>
        <v/>
      </c>
      <c r="W38" s="64"/>
      <c r="X38" s="49" t="str">
        <f t="shared" si="9"/>
        <v/>
      </c>
      <c r="Y38" s="64"/>
      <c r="Z38" s="49" t="str">
        <f t="shared" si="10"/>
        <v/>
      </c>
      <c r="AA38" s="64"/>
      <c r="AB38" s="49" t="str">
        <f t="shared" si="11"/>
        <v/>
      </c>
      <c r="AC38" s="64"/>
      <c r="AD38" s="49" t="str">
        <f t="shared" si="12"/>
        <v/>
      </c>
      <c r="AE38" s="64"/>
      <c r="AF38" s="49" t="str">
        <f t="shared" ref="AF38:AL53" si="25">IF(AG38=0,"",AF37+1)</f>
        <v/>
      </c>
      <c r="AG38" s="64"/>
      <c r="AH38" s="49" t="str">
        <f t="shared" si="25"/>
        <v/>
      </c>
      <c r="AI38" s="64"/>
      <c r="AJ38" s="49" t="str">
        <f t="shared" si="25"/>
        <v/>
      </c>
      <c r="AK38" s="64"/>
      <c r="AL38" s="49" t="str">
        <f t="shared" si="25"/>
        <v/>
      </c>
      <c r="AM38" s="57"/>
      <c r="AN38" s="49" t="str">
        <f t="shared" si="14"/>
        <v/>
      </c>
      <c r="AO38" s="64"/>
      <c r="AP38" s="49" t="str">
        <f t="shared" si="15"/>
        <v/>
      </c>
      <c r="AQ38" s="64"/>
      <c r="AR38" s="49" t="str">
        <f t="shared" si="16"/>
        <v/>
      </c>
      <c r="AS38" s="64"/>
      <c r="AT38" s="49" t="str">
        <f t="shared" si="17"/>
        <v/>
      </c>
      <c r="AU38" s="64"/>
      <c r="AV38" s="49" t="str">
        <f t="shared" si="18"/>
        <v/>
      </c>
      <c r="AW38" s="64"/>
      <c r="AX38" s="49" t="str">
        <f t="shared" si="19"/>
        <v/>
      </c>
      <c r="AY38" s="64"/>
      <c r="AZ38" s="49" t="str">
        <f t="shared" si="20"/>
        <v/>
      </c>
      <c r="BA38" s="64"/>
      <c r="BB38" s="49" t="str">
        <f t="shared" si="21"/>
        <v/>
      </c>
      <c r="BC38" s="64"/>
    </row>
    <row r="39" spans="1:61" ht="16.5" thickBot="1">
      <c r="A39" s="60" t="str">
        <f t="shared" si="0"/>
        <v/>
      </c>
      <c r="B39" s="138"/>
      <c r="C39" s="63"/>
      <c r="D39" s="49" t="str">
        <f t="shared" si="1"/>
        <v/>
      </c>
      <c r="E39" s="64"/>
      <c r="F39" s="49" t="str">
        <f t="shared" si="24"/>
        <v/>
      </c>
      <c r="G39" s="64"/>
      <c r="H39" s="49" t="str">
        <f t="shared" si="24"/>
        <v/>
      </c>
      <c r="I39" s="64"/>
      <c r="J39" s="49" t="str">
        <f t="shared" si="24"/>
        <v/>
      </c>
      <c r="K39" s="64"/>
      <c r="L39" s="49" t="str">
        <f t="shared" si="3"/>
        <v/>
      </c>
      <c r="M39" s="64"/>
      <c r="N39" s="49" t="str">
        <f t="shared" si="4"/>
        <v/>
      </c>
      <c r="O39" s="64"/>
      <c r="P39" s="49" t="str">
        <f t="shared" si="5"/>
        <v/>
      </c>
      <c r="Q39" s="64"/>
      <c r="R39" s="49" t="str">
        <f t="shared" si="6"/>
        <v/>
      </c>
      <c r="S39" s="64"/>
      <c r="T39" s="49" t="str">
        <f t="shared" si="7"/>
        <v/>
      </c>
      <c r="U39" s="64"/>
      <c r="V39" s="49" t="str">
        <f t="shared" si="8"/>
        <v/>
      </c>
      <c r="W39" s="64"/>
      <c r="X39" s="49" t="str">
        <f t="shared" si="9"/>
        <v/>
      </c>
      <c r="Y39" s="64"/>
      <c r="Z39" s="49" t="str">
        <f t="shared" si="10"/>
        <v/>
      </c>
      <c r="AA39" s="64"/>
      <c r="AB39" s="49" t="str">
        <f t="shared" si="11"/>
        <v/>
      </c>
      <c r="AC39" s="64"/>
      <c r="AD39" s="49" t="str">
        <f t="shared" si="12"/>
        <v/>
      </c>
      <c r="AE39" s="64"/>
      <c r="AF39" s="49" t="str">
        <f t="shared" si="25"/>
        <v/>
      </c>
      <c r="AG39" s="64"/>
      <c r="AH39" s="49" t="str">
        <f t="shared" si="25"/>
        <v/>
      </c>
      <c r="AI39" s="64"/>
      <c r="AJ39" s="49" t="str">
        <f t="shared" si="25"/>
        <v/>
      </c>
      <c r="AK39" s="64"/>
      <c r="AL39" s="49" t="str">
        <f t="shared" si="25"/>
        <v/>
      </c>
      <c r="AM39" s="57"/>
      <c r="AN39" s="49" t="str">
        <f t="shared" si="14"/>
        <v/>
      </c>
      <c r="AO39" s="64"/>
      <c r="AP39" s="49" t="str">
        <f t="shared" si="15"/>
        <v/>
      </c>
      <c r="AQ39" s="64"/>
      <c r="AR39" s="49" t="str">
        <f t="shared" si="16"/>
        <v/>
      </c>
      <c r="AS39" s="64"/>
      <c r="AT39" s="49" t="str">
        <f t="shared" si="17"/>
        <v/>
      </c>
      <c r="AU39" s="64"/>
      <c r="AV39" s="49" t="str">
        <f t="shared" si="18"/>
        <v/>
      </c>
      <c r="AW39" s="64"/>
      <c r="AX39" s="49" t="str">
        <f t="shared" si="19"/>
        <v/>
      </c>
      <c r="AY39" s="64"/>
      <c r="AZ39" s="49" t="str">
        <f t="shared" si="20"/>
        <v/>
      </c>
      <c r="BA39" s="64"/>
      <c r="BB39" s="49" t="str">
        <f t="shared" si="21"/>
        <v/>
      </c>
      <c r="BC39" s="64"/>
    </row>
    <row r="40" spans="1:61" ht="16.5" thickBot="1">
      <c r="A40" s="60" t="str">
        <f t="shared" si="0"/>
        <v/>
      </c>
      <c r="B40" s="138"/>
      <c r="C40" s="63"/>
      <c r="D40" s="49" t="str">
        <f t="shared" si="1"/>
        <v/>
      </c>
      <c r="E40" s="64"/>
      <c r="F40" s="49" t="str">
        <f t="shared" si="24"/>
        <v/>
      </c>
      <c r="G40" s="64"/>
      <c r="H40" s="49" t="str">
        <f t="shared" si="24"/>
        <v/>
      </c>
      <c r="I40" s="64"/>
      <c r="J40" s="49" t="str">
        <f t="shared" si="24"/>
        <v/>
      </c>
      <c r="K40" s="64"/>
      <c r="L40" s="49" t="str">
        <f t="shared" si="3"/>
        <v/>
      </c>
      <c r="M40" s="64"/>
      <c r="N40" s="49" t="str">
        <f t="shared" si="4"/>
        <v/>
      </c>
      <c r="O40" s="64"/>
      <c r="P40" s="49" t="str">
        <f t="shared" si="5"/>
        <v/>
      </c>
      <c r="Q40" s="64"/>
      <c r="R40" s="49" t="str">
        <f t="shared" si="6"/>
        <v/>
      </c>
      <c r="S40" s="64"/>
      <c r="T40" s="49" t="str">
        <f t="shared" si="7"/>
        <v/>
      </c>
      <c r="U40" s="64"/>
      <c r="V40" s="49" t="str">
        <f t="shared" si="8"/>
        <v/>
      </c>
      <c r="W40" s="64"/>
      <c r="X40" s="49" t="str">
        <f t="shared" si="9"/>
        <v/>
      </c>
      <c r="Y40" s="64"/>
      <c r="Z40" s="49" t="str">
        <f t="shared" si="10"/>
        <v/>
      </c>
      <c r="AA40" s="64"/>
      <c r="AB40" s="49" t="str">
        <f t="shared" si="11"/>
        <v/>
      </c>
      <c r="AC40" s="64"/>
      <c r="AD40" s="49" t="str">
        <f t="shared" si="12"/>
        <v/>
      </c>
      <c r="AE40" s="64"/>
      <c r="AF40" s="49" t="str">
        <f t="shared" si="25"/>
        <v/>
      </c>
      <c r="AG40" s="64"/>
      <c r="AH40" s="49" t="str">
        <f t="shared" si="25"/>
        <v/>
      </c>
      <c r="AI40" s="64"/>
      <c r="AJ40" s="49" t="str">
        <f t="shared" si="25"/>
        <v/>
      </c>
      <c r="AK40" s="64"/>
      <c r="AL40" s="49" t="str">
        <f t="shared" si="25"/>
        <v/>
      </c>
      <c r="AM40" s="57"/>
      <c r="AN40" s="49" t="str">
        <f t="shared" si="14"/>
        <v/>
      </c>
      <c r="AO40" s="64"/>
      <c r="AP40" s="49" t="str">
        <f t="shared" si="15"/>
        <v/>
      </c>
      <c r="AQ40" s="64"/>
      <c r="AR40" s="49" t="str">
        <f t="shared" si="16"/>
        <v/>
      </c>
      <c r="AS40" s="64"/>
      <c r="AT40" s="49" t="str">
        <f t="shared" si="17"/>
        <v/>
      </c>
      <c r="AU40" s="64"/>
      <c r="AV40" s="49" t="str">
        <f t="shared" si="18"/>
        <v/>
      </c>
      <c r="AW40" s="64"/>
      <c r="AX40" s="49" t="str">
        <f t="shared" si="19"/>
        <v/>
      </c>
      <c r="AY40" s="64"/>
      <c r="AZ40" s="49" t="str">
        <f t="shared" si="20"/>
        <v/>
      </c>
      <c r="BA40" s="64"/>
      <c r="BB40" s="49" t="str">
        <f t="shared" si="21"/>
        <v/>
      </c>
      <c r="BC40" s="64"/>
    </row>
    <row r="41" spans="1:61" ht="16.5" thickBot="1">
      <c r="A41" s="60" t="str">
        <f t="shared" si="0"/>
        <v/>
      </c>
      <c r="B41" s="138"/>
      <c r="C41" s="63"/>
      <c r="D41" s="49" t="str">
        <f t="shared" si="1"/>
        <v/>
      </c>
      <c r="E41" s="64"/>
      <c r="F41" s="49" t="str">
        <f t="shared" si="24"/>
        <v/>
      </c>
      <c r="G41" s="64"/>
      <c r="H41" s="49" t="str">
        <f t="shared" si="24"/>
        <v/>
      </c>
      <c r="I41" s="64"/>
      <c r="J41" s="49" t="str">
        <f t="shared" si="24"/>
        <v/>
      </c>
      <c r="K41" s="64"/>
      <c r="L41" s="49" t="str">
        <f t="shared" si="3"/>
        <v/>
      </c>
      <c r="M41" s="64"/>
      <c r="N41" s="49" t="str">
        <f t="shared" si="4"/>
        <v/>
      </c>
      <c r="O41" s="64"/>
      <c r="P41" s="49" t="str">
        <f t="shared" si="5"/>
        <v/>
      </c>
      <c r="Q41" s="64"/>
      <c r="R41" s="49" t="str">
        <f t="shared" si="6"/>
        <v/>
      </c>
      <c r="S41" s="64"/>
      <c r="T41" s="49" t="str">
        <f t="shared" si="7"/>
        <v/>
      </c>
      <c r="U41" s="64"/>
      <c r="V41" s="49" t="str">
        <f t="shared" si="8"/>
        <v/>
      </c>
      <c r="W41" s="64"/>
      <c r="X41" s="49" t="str">
        <f t="shared" si="9"/>
        <v/>
      </c>
      <c r="Y41" s="64"/>
      <c r="Z41" s="49" t="str">
        <f t="shared" si="10"/>
        <v/>
      </c>
      <c r="AA41" s="64"/>
      <c r="AB41" s="49" t="str">
        <f t="shared" si="11"/>
        <v/>
      </c>
      <c r="AC41" s="64"/>
      <c r="AD41" s="49" t="str">
        <f t="shared" si="12"/>
        <v/>
      </c>
      <c r="AE41" s="64"/>
      <c r="AF41" s="49" t="str">
        <f t="shared" si="25"/>
        <v/>
      </c>
      <c r="AG41" s="64"/>
      <c r="AH41" s="49" t="str">
        <f t="shared" si="25"/>
        <v/>
      </c>
      <c r="AI41" s="64"/>
      <c r="AJ41" s="49" t="str">
        <f t="shared" si="25"/>
        <v/>
      </c>
      <c r="AK41" s="64"/>
      <c r="AL41" s="49" t="str">
        <f t="shared" si="25"/>
        <v/>
      </c>
      <c r="AM41" s="57"/>
      <c r="AN41" s="49" t="str">
        <f t="shared" si="14"/>
        <v/>
      </c>
      <c r="AO41" s="64"/>
      <c r="AP41" s="49" t="str">
        <f t="shared" si="15"/>
        <v/>
      </c>
      <c r="AQ41" s="64"/>
      <c r="AR41" s="49" t="str">
        <f t="shared" si="16"/>
        <v/>
      </c>
      <c r="AS41" s="64"/>
      <c r="AT41" s="49" t="str">
        <f t="shared" si="17"/>
        <v/>
      </c>
      <c r="AU41" s="64"/>
      <c r="AV41" s="49" t="str">
        <f t="shared" si="18"/>
        <v/>
      </c>
      <c r="AW41" s="64"/>
      <c r="AX41" s="49" t="str">
        <f t="shared" si="19"/>
        <v/>
      </c>
      <c r="AY41" s="64"/>
      <c r="AZ41" s="49" t="str">
        <f t="shared" si="20"/>
        <v/>
      </c>
      <c r="BA41" s="64"/>
      <c r="BB41" s="49" t="str">
        <f t="shared" si="21"/>
        <v/>
      </c>
      <c r="BC41" s="64"/>
    </row>
    <row r="42" spans="1:61" ht="16.5" thickBot="1">
      <c r="A42" s="60" t="str">
        <f t="shared" si="0"/>
        <v/>
      </c>
      <c r="B42" s="137"/>
      <c r="C42" s="63"/>
      <c r="D42" s="49" t="str">
        <f t="shared" si="1"/>
        <v/>
      </c>
      <c r="E42" s="64"/>
      <c r="F42" s="49" t="str">
        <f t="shared" si="24"/>
        <v/>
      </c>
      <c r="G42" s="64"/>
      <c r="H42" s="49" t="str">
        <f t="shared" si="24"/>
        <v/>
      </c>
      <c r="I42" s="64"/>
      <c r="J42" s="49" t="str">
        <f t="shared" si="24"/>
        <v/>
      </c>
      <c r="K42" s="64"/>
      <c r="L42" s="49" t="str">
        <f t="shared" si="3"/>
        <v/>
      </c>
      <c r="M42" s="64"/>
      <c r="N42" s="49" t="str">
        <f t="shared" si="4"/>
        <v/>
      </c>
      <c r="O42" s="64"/>
      <c r="P42" s="49" t="str">
        <f t="shared" si="5"/>
        <v/>
      </c>
      <c r="Q42" s="64"/>
      <c r="R42" s="49" t="str">
        <f t="shared" si="6"/>
        <v/>
      </c>
      <c r="S42" s="64"/>
      <c r="T42" s="49" t="str">
        <f t="shared" si="7"/>
        <v/>
      </c>
      <c r="U42" s="64"/>
      <c r="V42" s="49" t="str">
        <f t="shared" si="8"/>
        <v/>
      </c>
      <c r="W42" s="64"/>
      <c r="X42" s="49" t="str">
        <f t="shared" si="9"/>
        <v/>
      </c>
      <c r="Y42" s="64"/>
      <c r="Z42" s="49" t="str">
        <f t="shared" si="10"/>
        <v/>
      </c>
      <c r="AA42" s="64"/>
      <c r="AB42" s="49" t="str">
        <f t="shared" si="11"/>
        <v/>
      </c>
      <c r="AC42" s="64"/>
      <c r="AD42" s="49" t="str">
        <f t="shared" si="12"/>
        <v/>
      </c>
      <c r="AE42" s="64"/>
      <c r="AF42" s="49" t="str">
        <f t="shared" si="25"/>
        <v/>
      </c>
      <c r="AG42" s="64"/>
      <c r="AH42" s="49" t="str">
        <f t="shared" si="25"/>
        <v/>
      </c>
      <c r="AI42" s="64"/>
      <c r="AJ42" s="49" t="str">
        <f t="shared" si="25"/>
        <v/>
      </c>
      <c r="AK42" s="64"/>
      <c r="AL42" s="49" t="str">
        <f t="shared" si="25"/>
        <v/>
      </c>
      <c r="AM42" s="57"/>
      <c r="AN42" s="49" t="str">
        <f t="shared" si="14"/>
        <v/>
      </c>
      <c r="AO42" s="64"/>
      <c r="AP42" s="49" t="str">
        <f t="shared" si="15"/>
        <v/>
      </c>
      <c r="AQ42" s="64"/>
      <c r="AR42" s="49" t="str">
        <f t="shared" si="16"/>
        <v/>
      </c>
      <c r="AS42" s="64"/>
      <c r="AT42" s="49" t="str">
        <f t="shared" si="17"/>
        <v/>
      </c>
      <c r="AU42" s="64"/>
      <c r="AV42" s="49" t="str">
        <f t="shared" si="18"/>
        <v/>
      </c>
      <c r="AW42" s="64"/>
      <c r="AX42" s="49" t="str">
        <f t="shared" si="19"/>
        <v/>
      </c>
      <c r="AY42" s="64"/>
      <c r="AZ42" s="49" t="str">
        <f t="shared" si="20"/>
        <v/>
      </c>
      <c r="BA42" s="64"/>
      <c r="BB42" s="49" t="str">
        <f t="shared" si="21"/>
        <v/>
      </c>
      <c r="BC42" s="64"/>
    </row>
    <row r="43" spans="1:61">
      <c r="A43" s="60" t="str">
        <f t="shared" si="0"/>
        <v/>
      </c>
      <c r="B43" s="138"/>
      <c r="C43" s="63"/>
      <c r="D43" s="49" t="str">
        <f t="shared" si="1"/>
        <v/>
      </c>
      <c r="E43" s="64"/>
      <c r="F43" s="49" t="str">
        <f t="shared" si="24"/>
        <v/>
      </c>
      <c r="G43" s="64"/>
      <c r="H43" s="49" t="str">
        <f t="shared" si="24"/>
        <v/>
      </c>
      <c r="I43" s="64"/>
      <c r="J43" s="49" t="str">
        <f t="shared" si="24"/>
        <v/>
      </c>
      <c r="K43" s="64"/>
      <c r="L43" s="49" t="str">
        <f t="shared" si="3"/>
        <v/>
      </c>
      <c r="M43" s="64"/>
      <c r="N43" s="49" t="str">
        <f t="shared" si="4"/>
        <v/>
      </c>
      <c r="O43" s="64"/>
      <c r="P43" s="49" t="str">
        <f t="shared" si="5"/>
        <v/>
      </c>
      <c r="Q43" s="64"/>
      <c r="R43" s="49" t="str">
        <f t="shared" si="6"/>
        <v/>
      </c>
      <c r="S43" s="64"/>
      <c r="T43" s="49" t="str">
        <f t="shared" si="7"/>
        <v/>
      </c>
      <c r="U43" s="64"/>
      <c r="V43" s="49" t="str">
        <f t="shared" si="8"/>
        <v/>
      </c>
      <c r="W43" s="64"/>
      <c r="X43" s="49" t="str">
        <f t="shared" si="9"/>
        <v/>
      </c>
      <c r="Y43" s="64"/>
      <c r="Z43" s="49" t="str">
        <f t="shared" si="10"/>
        <v/>
      </c>
      <c r="AA43" s="64"/>
      <c r="AB43" s="49" t="str">
        <f t="shared" si="11"/>
        <v/>
      </c>
      <c r="AC43" s="64"/>
      <c r="AD43" s="49" t="str">
        <f t="shared" si="12"/>
        <v/>
      </c>
      <c r="AE43" s="64"/>
      <c r="AF43" s="49" t="str">
        <f t="shared" si="25"/>
        <v/>
      </c>
      <c r="AG43" s="64"/>
      <c r="AH43" s="49" t="str">
        <f t="shared" si="25"/>
        <v/>
      </c>
      <c r="AI43" s="64"/>
      <c r="AJ43" s="49" t="str">
        <f t="shared" si="25"/>
        <v/>
      </c>
      <c r="AK43" s="64"/>
      <c r="AL43" s="49" t="str">
        <f t="shared" si="25"/>
        <v/>
      </c>
      <c r="AM43" s="64"/>
      <c r="AN43" s="49" t="str">
        <f t="shared" si="14"/>
        <v/>
      </c>
      <c r="AO43" s="64"/>
      <c r="AP43" s="49" t="str">
        <f t="shared" si="15"/>
        <v/>
      </c>
      <c r="AQ43" s="64"/>
      <c r="AR43" s="49" t="str">
        <f t="shared" si="16"/>
        <v/>
      </c>
      <c r="AS43" s="64"/>
      <c r="AT43" s="49" t="str">
        <f t="shared" si="17"/>
        <v/>
      </c>
      <c r="AU43" s="64"/>
      <c r="AV43" s="49" t="str">
        <f t="shared" si="18"/>
        <v/>
      </c>
      <c r="AW43" s="64"/>
      <c r="AX43" s="49" t="str">
        <f t="shared" si="19"/>
        <v/>
      </c>
      <c r="AY43" s="64"/>
      <c r="AZ43" s="49" t="str">
        <f t="shared" si="20"/>
        <v/>
      </c>
      <c r="BA43" s="64"/>
      <c r="BB43" s="49" t="str">
        <f t="shared" si="21"/>
        <v/>
      </c>
      <c r="BC43" s="64"/>
    </row>
    <row r="44" spans="1:61">
      <c r="A44" s="60" t="str">
        <f t="shared" si="0"/>
        <v/>
      </c>
      <c r="B44" s="138"/>
      <c r="C44" s="63"/>
      <c r="D44" s="49" t="str">
        <f t="shared" si="1"/>
        <v/>
      </c>
      <c r="E44" s="64"/>
      <c r="F44" s="49" t="str">
        <f t="shared" si="24"/>
        <v/>
      </c>
      <c r="G44" s="64"/>
      <c r="H44" s="49" t="str">
        <f t="shared" si="24"/>
        <v/>
      </c>
      <c r="I44" s="64"/>
      <c r="J44" s="49" t="str">
        <f t="shared" si="24"/>
        <v/>
      </c>
      <c r="K44" s="64"/>
      <c r="L44" s="49" t="str">
        <f t="shared" si="3"/>
        <v/>
      </c>
      <c r="M44" s="64"/>
      <c r="N44" s="49" t="str">
        <f t="shared" si="4"/>
        <v/>
      </c>
      <c r="O44" s="64"/>
      <c r="P44" s="49" t="str">
        <f t="shared" si="5"/>
        <v/>
      </c>
      <c r="Q44" s="64"/>
      <c r="R44" s="49" t="str">
        <f t="shared" si="6"/>
        <v/>
      </c>
      <c r="S44" s="64"/>
      <c r="T44" s="49" t="str">
        <f t="shared" si="7"/>
        <v/>
      </c>
      <c r="U44" s="64"/>
      <c r="V44" s="49" t="str">
        <f t="shared" si="8"/>
        <v/>
      </c>
      <c r="W44" s="64"/>
      <c r="X44" s="49" t="str">
        <f t="shared" si="9"/>
        <v/>
      </c>
      <c r="Y44" s="64"/>
      <c r="Z44" s="49" t="str">
        <f t="shared" si="10"/>
        <v/>
      </c>
      <c r="AA44" s="64"/>
      <c r="AB44" s="49" t="str">
        <f t="shared" si="11"/>
        <v/>
      </c>
      <c r="AC44" s="64"/>
      <c r="AD44" s="49" t="str">
        <f t="shared" si="12"/>
        <v/>
      </c>
      <c r="AE44" s="64"/>
      <c r="AF44" s="49" t="str">
        <f t="shared" si="25"/>
        <v/>
      </c>
      <c r="AG44" s="64"/>
      <c r="AH44" s="49" t="str">
        <f t="shared" si="25"/>
        <v/>
      </c>
      <c r="AI44" s="64"/>
      <c r="AJ44" s="49" t="str">
        <f t="shared" si="25"/>
        <v/>
      </c>
      <c r="AK44" s="64"/>
      <c r="AL44" s="49" t="str">
        <f t="shared" si="25"/>
        <v/>
      </c>
      <c r="AM44" s="64"/>
      <c r="AN44" s="49" t="str">
        <f t="shared" si="14"/>
        <v/>
      </c>
      <c r="AO44" s="64"/>
      <c r="AP44" s="49" t="str">
        <f t="shared" si="15"/>
        <v/>
      </c>
      <c r="AQ44" s="64"/>
      <c r="AR44" s="49" t="str">
        <f t="shared" si="16"/>
        <v/>
      </c>
      <c r="AS44" s="64"/>
      <c r="AT44" s="49" t="str">
        <f t="shared" si="17"/>
        <v/>
      </c>
      <c r="AU44" s="64"/>
      <c r="AV44" s="49" t="str">
        <f t="shared" si="18"/>
        <v/>
      </c>
      <c r="AW44" s="64"/>
      <c r="AX44" s="49" t="str">
        <f t="shared" si="19"/>
        <v/>
      </c>
      <c r="AY44" s="64"/>
      <c r="AZ44" s="49" t="str">
        <f t="shared" si="20"/>
        <v/>
      </c>
      <c r="BA44" s="64"/>
      <c r="BB44" s="49" t="str">
        <f t="shared" si="21"/>
        <v/>
      </c>
      <c r="BC44" s="64"/>
    </row>
    <row r="45" spans="1:61">
      <c r="A45" s="60" t="str">
        <f t="shared" si="0"/>
        <v/>
      </c>
      <c r="B45" s="138"/>
      <c r="D45" s="49" t="str">
        <f t="shared" si="1"/>
        <v/>
      </c>
      <c r="E45" s="62"/>
      <c r="F45" s="49" t="str">
        <f t="shared" si="24"/>
        <v/>
      </c>
      <c r="G45" s="62"/>
      <c r="H45" s="49" t="str">
        <f t="shared" si="24"/>
        <v/>
      </c>
      <c r="I45" s="62"/>
      <c r="J45" s="49" t="str">
        <f t="shared" si="24"/>
        <v/>
      </c>
      <c r="K45" s="62"/>
      <c r="L45" s="49" t="str">
        <f t="shared" si="3"/>
        <v/>
      </c>
      <c r="M45" s="62"/>
      <c r="N45" s="49" t="str">
        <f t="shared" si="4"/>
        <v/>
      </c>
      <c r="O45" s="62"/>
      <c r="P45" s="49" t="str">
        <f t="shared" si="5"/>
        <v/>
      </c>
      <c r="Q45" s="62"/>
      <c r="R45" s="49" t="str">
        <f t="shared" si="6"/>
        <v/>
      </c>
      <c r="S45" s="62"/>
      <c r="T45" s="49" t="str">
        <f t="shared" si="7"/>
        <v/>
      </c>
      <c r="U45" s="62"/>
      <c r="V45" s="49" t="str">
        <f t="shared" si="8"/>
        <v/>
      </c>
      <c r="W45" s="62"/>
      <c r="X45" s="49" t="str">
        <f t="shared" si="9"/>
        <v/>
      </c>
      <c r="Y45" s="62"/>
      <c r="Z45" s="49" t="str">
        <f t="shared" si="10"/>
        <v/>
      </c>
      <c r="AA45" s="62"/>
      <c r="AB45" s="49" t="str">
        <f t="shared" si="11"/>
        <v/>
      </c>
      <c r="AC45" s="62"/>
      <c r="AD45" s="49" t="str">
        <f t="shared" si="12"/>
        <v/>
      </c>
      <c r="AE45" s="62"/>
      <c r="AF45" s="49" t="str">
        <f t="shared" si="25"/>
        <v/>
      </c>
      <c r="AG45" s="62"/>
      <c r="AH45" s="49" t="str">
        <f t="shared" si="25"/>
        <v/>
      </c>
      <c r="AI45" s="62"/>
      <c r="AJ45" s="49" t="str">
        <f t="shared" si="25"/>
        <v/>
      </c>
      <c r="AK45" s="62"/>
      <c r="AL45" s="49" t="str">
        <f t="shared" si="25"/>
        <v/>
      </c>
      <c r="AM45" s="62"/>
      <c r="AN45" s="49" t="str">
        <f t="shared" si="14"/>
        <v/>
      </c>
      <c r="AO45" s="62"/>
      <c r="AP45" s="49" t="str">
        <f t="shared" si="15"/>
        <v/>
      </c>
      <c r="AQ45" s="62"/>
      <c r="AR45" s="49" t="str">
        <f t="shared" si="16"/>
        <v/>
      </c>
      <c r="AS45" s="62"/>
      <c r="AT45" s="49" t="str">
        <f t="shared" si="17"/>
        <v/>
      </c>
      <c r="AU45" s="62"/>
      <c r="AV45" s="49" t="str">
        <f t="shared" si="18"/>
        <v/>
      </c>
      <c r="AW45" s="62"/>
      <c r="AX45" s="49" t="str">
        <f t="shared" si="19"/>
        <v/>
      </c>
      <c r="AY45" s="62"/>
      <c r="AZ45" s="49" t="str">
        <f t="shared" si="20"/>
        <v/>
      </c>
      <c r="BA45" s="62"/>
      <c r="BB45" s="49" t="str">
        <f t="shared" si="21"/>
        <v/>
      </c>
      <c r="BC45" s="62"/>
    </row>
    <row r="46" spans="1:61">
      <c r="A46" s="60" t="str">
        <f t="shared" si="0"/>
        <v/>
      </c>
      <c r="B46" s="138"/>
      <c r="D46" s="49" t="str">
        <f t="shared" si="1"/>
        <v/>
      </c>
      <c r="E46" s="62"/>
      <c r="F46" s="49" t="str">
        <f t="shared" si="24"/>
        <v/>
      </c>
      <c r="G46" s="62"/>
      <c r="H46" s="49" t="str">
        <f t="shared" si="24"/>
        <v/>
      </c>
      <c r="I46" s="62"/>
      <c r="J46" s="49" t="str">
        <f t="shared" si="24"/>
        <v/>
      </c>
      <c r="K46" s="62"/>
      <c r="L46" s="49" t="str">
        <f t="shared" si="3"/>
        <v/>
      </c>
      <c r="M46" s="62"/>
      <c r="N46" s="49" t="str">
        <f t="shared" si="4"/>
        <v/>
      </c>
      <c r="O46" s="62"/>
      <c r="P46" s="49" t="str">
        <f t="shared" si="5"/>
        <v/>
      </c>
      <c r="Q46" s="62"/>
      <c r="R46" s="49" t="str">
        <f t="shared" si="6"/>
        <v/>
      </c>
      <c r="S46" s="62"/>
      <c r="T46" s="49" t="str">
        <f t="shared" si="7"/>
        <v/>
      </c>
      <c r="U46" s="62"/>
      <c r="V46" s="49" t="str">
        <f t="shared" si="8"/>
        <v/>
      </c>
      <c r="W46" s="62"/>
      <c r="X46" s="49" t="str">
        <f t="shared" si="9"/>
        <v/>
      </c>
      <c r="Y46" s="62"/>
      <c r="Z46" s="49" t="str">
        <f t="shared" si="10"/>
        <v/>
      </c>
      <c r="AA46" s="62"/>
      <c r="AB46" s="49" t="str">
        <f t="shared" si="11"/>
        <v/>
      </c>
      <c r="AC46" s="62"/>
      <c r="AD46" s="49" t="str">
        <f t="shared" si="12"/>
        <v/>
      </c>
      <c r="AE46" s="62"/>
      <c r="AF46" s="49" t="str">
        <f t="shared" si="25"/>
        <v/>
      </c>
      <c r="AG46" s="62"/>
      <c r="AH46" s="49" t="str">
        <f t="shared" si="25"/>
        <v/>
      </c>
      <c r="AI46" s="62"/>
      <c r="AJ46" s="49" t="str">
        <f t="shared" si="25"/>
        <v/>
      </c>
      <c r="AK46" s="62"/>
      <c r="AL46" s="49" t="str">
        <f t="shared" si="25"/>
        <v/>
      </c>
      <c r="AM46" s="62"/>
      <c r="AN46" s="49" t="str">
        <f t="shared" si="14"/>
        <v/>
      </c>
      <c r="AO46" s="62"/>
      <c r="AP46" s="49" t="str">
        <f t="shared" si="15"/>
        <v/>
      </c>
      <c r="AQ46" s="62"/>
      <c r="AR46" s="49" t="str">
        <f t="shared" si="16"/>
        <v/>
      </c>
      <c r="AS46" s="62"/>
      <c r="AT46" s="49" t="str">
        <f t="shared" si="17"/>
        <v/>
      </c>
      <c r="AU46" s="62"/>
      <c r="AV46" s="49" t="str">
        <f t="shared" si="18"/>
        <v/>
      </c>
      <c r="AW46" s="62"/>
      <c r="AX46" s="49" t="str">
        <f t="shared" si="19"/>
        <v/>
      </c>
      <c r="AY46" s="62"/>
      <c r="AZ46" s="49" t="str">
        <f t="shared" si="20"/>
        <v/>
      </c>
      <c r="BA46" s="62"/>
      <c r="BB46" s="49" t="str">
        <f t="shared" si="21"/>
        <v/>
      </c>
      <c r="BC46" s="62"/>
    </row>
    <row r="47" spans="1:61">
      <c r="A47" s="60" t="str">
        <f t="shared" si="0"/>
        <v/>
      </c>
      <c r="B47" s="138"/>
      <c r="D47" s="49" t="str">
        <f t="shared" si="1"/>
        <v/>
      </c>
      <c r="E47" s="62"/>
      <c r="F47" s="49" t="str">
        <f t="shared" si="24"/>
        <v/>
      </c>
      <c r="G47" s="62"/>
      <c r="H47" s="49" t="str">
        <f t="shared" si="24"/>
        <v/>
      </c>
      <c r="I47" s="62"/>
      <c r="J47" s="49" t="str">
        <f t="shared" si="24"/>
        <v/>
      </c>
      <c r="K47" s="62"/>
      <c r="L47" s="49" t="str">
        <f t="shared" si="3"/>
        <v/>
      </c>
      <c r="M47" s="62"/>
      <c r="N47" s="49" t="str">
        <f t="shared" si="4"/>
        <v/>
      </c>
      <c r="O47" s="62"/>
      <c r="P47" s="49" t="str">
        <f t="shared" si="5"/>
        <v/>
      </c>
      <c r="Q47" s="62"/>
      <c r="R47" s="49" t="str">
        <f t="shared" si="6"/>
        <v/>
      </c>
      <c r="S47" s="62"/>
      <c r="T47" s="49" t="str">
        <f t="shared" si="7"/>
        <v/>
      </c>
      <c r="U47" s="62"/>
      <c r="V47" s="49" t="str">
        <f t="shared" si="8"/>
        <v/>
      </c>
      <c r="W47" s="62"/>
      <c r="X47" s="49" t="str">
        <f t="shared" si="9"/>
        <v/>
      </c>
      <c r="Y47" s="62"/>
      <c r="Z47" s="49" t="str">
        <f t="shared" si="10"/>
        <v/>
      </c>
      <c r="AA47" s="62"/>
      <c r="AB47" s="49" t="str">
        <f t="shared" si="11"/>
        <v/>
      </c>
      <c r="AC47" s="62"/>
      <c r="AD47" s="49" t="str">
        <f t="shared" si="12"/>
        <v/>
      </c>
      <c r="AE47" s="62"/>
      <c r="AF47" s="49" t="str">
        <f t="shared" si="25"/>
        <v/>
      </c>
      <c r="AG47" s="62"/>
      <c r="AH47" s="49" t="str">
        <f t="shared" si="25"/>
        <v/>
      </c>
      <c r="AI47" s="62"/>
      <c r="AJ47" s="49" t="str">
        <f t="shared" si="25"/>
        <v/>
      </c>
      <c r="AK47" s="62"/>
      <c r="AL47" s="49" t="str">
        <f t="shared" si="25"/>
        <v/>
      </c>
      <c r="AM47" s="62"/>
      <c r="AN47" s="49" t="str">
        <f t="shared" si="14"/>
        <v/>
      </c>
      <c r="AO47" s="62"/>
      <c r="AP47" s="49" t="str">
        <f t="shared" si="15"/>
        <v/>
      </c>
      <c r="AQ47" s="62"/>
      <c r="AR47" s="49" t="str">
        <f t="shared" si="16"/>
        <v/>
      </c>
      <c r="AS47" s="62"/>
      <c r="AT47" s="49" t="str">
        <f t="shared" si="17"/>
        <v/>
      </c>
      <c r="AU47" s="62"/>
      <c r="AV47" s="49" t="str">
        <f t="shared" si="18"/>
        <v/>
      </c>
      <c r="AW47" s="62"/>
      <c r="AX47" s="49" t="str">
        <f t="shared" si="19"/>
        <v/>
      </c>
      <c r="AY47" s="62"/>
      <c r="AZ47" s="49" t="str">
        <f t="shared" si="20"/>
        <v/>
      </c>
      <c r="BA47" s="62"/>
      <c r="BB47" s="49" t="str">
        <f t="shared" si="21"/>
        <v/>
      </c>
      <c r="BC47" s="62"/>
    </row>
    <row r="48" spans="1:61">
      <c r="A48" s="60" t="str">
        <f t="shared" si="0"/>
        <v/>
      </c>
      <c r="B48" s="138"/>
      <c r="D48" s="49" t="str">
        <f t="shared" si="1"/>
        <v/>
      </c>
      <c r="E48" s="62"/>
      <c r="F48" s="49" t="str">
        <f t="shared" si="24"/>
        <v/>
      </c>
      <c r="G48" s="62"/>
      <c r="H48" s="49" t="str">
        <f t="shared" si="24"/>
        <v/>
      </c>
      <c r="I48" s="62"/>
      <c r="J48" s="49" t="str">
        <f t="shared" si="24"/>
        <v/>
      </c>
      <c r="K48" s="62"/>
      <c r="L48" s="49" t="str">
        <f t="shared" si="3"/>
        <v/>
      </c>
      <c r="M48" s="62"/>
      <c r="N48" s="49" t="str">
        <f t="shared" si="4"/>
        <v/>
      </c>
      <c r="O48" s="62"/>
      <c r="P48" s="49" t="str">
        <f t="shared" si="5"/>
        <v/>
      </c>
      <c r="Q48" s="62"/>
      <c r="R48" s="49" t="str">
        <f t="shared" si="6"/>
        <v/>
      </c>
      <c r="S48" s="62"/>
      <c r="T48" s="49" t="str">
        <f t="shared" si="7"/>
        <v/>
      </c>
      <c r="U48" s="62"/>
      <c r="V48" s="49" t="str">
        <f t="shared" si="8"/>
        <v/>
      </c>
      <c r="W48" s="62"/>
      <c r="X48" s="49" t="str">
        <f t="shared" si="9"/>
        <v/>
      </c>
      <c r="Y48" s="62"/>
      <c r="Z48" s="49" t="str">
        <f t="shared" si="10"/>
        <v/>
      </c>
      <c r="AA48" s="62"/>
      <c r="AB48" s="49" t="str">
        <f t="shared" si="11"/>
        <v/>
      </c>
      <c r="AC48" s="62"/>
      <c r="AD48" s="49" t="str">
        <f t="shared" si="12"/>
        <v/>
      </c>
      <c r="AE48" s="62"/>
      <c r="AF48" s="49" t="str">
        <f t="shared" si="25"/>
        <v/>
      </c>
      <c r="AG48" s="62"/>
      <c r="AH48" s="49" t="str">
        <f t="shared" si="25"/>
        <v/>
      </c>
      <c r="AI48" s="62"/>
      <c r="AJ48" s="49" t="str">
        <f t="shared" si="25"/>
        <v/>
      </c>
      <c r="AK48" s="62"/>
      <c r="AL48" s="49" t="str">
        <f t="shared" si="25"/>
        <v/>
      </c>
      <c r="AM48" s="62"/>
      <c r="AN48" s="49" t="str">
        <f t="shared" si="14"/>
        <v/>
      </c>
      <c r="AO48" s="62"/>
      <c r="AP48" s="49" t="str">
        <f t="shared" si="15"/>
        <v/>
      </c>
      <c r="AQ48" s="62"/>
      <c r="AR48" s="49" t="str">
        <f t="shared" si="16"/>
        <v/>
      </c>
      <c r="AS48" s="62"/>
      <c r="AT48" s="49" t="str">
        <f t="shared" si="17"/>
        <v/>
      </c>
      <c r="AU48" s="62"/>
      <c r="AV48" s="49" t="str">
        <f t="shared" si="18"/>
        <v/>
      </c>
      <c r="AW48" s="62"/>
      <c r="AX48" s="49" t="str">
        <f t="shared" si="19"/>
        <v/>
      </c>
      <c r="AY48" s="62"/>
      <c r="AZ48" s="49" t="str">
        <f t="shared" si="20"/>
        <v/>
      </c>
      <c r="BA48" s="62"/>
      <c r="BB48" s="49" t="str">
        <f t="shared" si="21"/>
        <v/>
      </c>
      <c r="BC48" s="62"/>
    </row>
    <row r="49" spans="1:55">
      <c r="A49" s="60" t="str">
        <f t="shared" si="0"/>
        <v/>
      </c>
      <c r="B49" s="138"/>
      <c r="D49" s="49" t="str">
        <f t="shared" si="1"/>
        <v/>
      </c>
      <c r="E49" s="62"/>
      <c r="F49" s="49" t="str">
        <f t="shared" si="24"/>
        <v/>
      </c>
      <c r="G49" s="62"/>
      <c r="H49" s="49" t="str">
        <f t="shared" si="24"/>
        <v/>
      </c>
      <c r="I49" s="62"/>
      <c r="J49" s="49" t="str">
        <f t="shared" si="24"/>
        <v/>
      </c>
      <c r="K49" s="62"/>
      <c r="L49" s="49" t="str">
        <f t="shared" si="3"/>
        <v/>
      </c>
      <c r="M49" s="62"/>
      <c r="N49" s="49" t="str">
        <f t="shared" si="4"/>
        <v/>
      </c>
      <c r="O49" s="62"/>
      <c r="P49" s="49" t="str">
        <f t="shared" si="5"/>
        <v/>
      </c>
      <c r="Q49" s="62"/>
      <c r="R49" s="49" t="str">
        <f t="shared" si="6"/>
        <v/>
      </c>
      <c r="S49" s="62"/>
      <c r="T49" s="49" t="str">
        <f t="shared" si="7"/>
        <v/>
      </c>
      <c r="U49" s="62"/>
      <c r="V49" s="49" t="str">
        <f t="shared" si="8"/>
        <v/>
      </c>
      <c r="W49" s="62"/>
      <c r="X49" s="49" t="str">
        <f t="shared" si="9"/>
        <v/>
      </c>
      <c r="Y49" s="62"/>
      <c r="Z49" s="49" t="str">
        <f t="shared" si="10"/>
        <v/>
      </c>
      <c r="AA49" s="62"/>
      <c r="AB49" s="49" t="str">
        <f t="shared" si="11"/>
        <v/>
      </c>
      <c r="AC49" s="62"/>
      <c r="AD49" s="49" t="str">
        <f t="shared" si="12"/>
        <v/>
      </c>
      <c r="AE49" s="62"/>
      <c r="AF49" s="49" t="str">
        <f t="shared" si="25"/>
        <v/>
      </c>
      <c r="AG49" s="62"/>
      <c r="AH49" s="49" t="str">
        <f t="shared" si="25"/>
        <v/>
      </c>
      <c r="AI49" s="62"/>
      <c r="AJ49" s="49" t="str">
        <f t="shared" si="25"/>
        <v/>
      </c>
      <c r="AK49" s="62"/>
      <c r="AL49" s="49" t="str">
        <f t="shared" si="25"/>
        <v/>
      </c>
      <c r="AM49" s="62"/>
      <c r="AN49" s="49" t="str">
        <f t="shared" si="14"/>
        <v/>
      </c>
      <c r="AO49" s="62"/>
      <c r="AP49" s="49" t="str">
        <f t="shared" si="15"/>
        <v/>
      </c>
      <c r="AQ49" s="62"/>
      <c r="AR49" s="49" t="str">
        <f t="shared" si="16"/>
        <v/>
      </c>
      <c r="AS49" s="62"/>
      <c r="AT49" s="49" t="str">
        <f t="shared" si="17"/>
        <v/>
      </c>
      <c r="AU49" s="62"/>
      <c r="AV49" s="49" t="str">
        <f t="shared" si="18"/>
        <v/>
      </c>
      <c r="AW49" s="62"/>
      <c r="AX49" s="49" t="str">
        <f t="shared" si="19"/>
        <v/>
      </c>
      <c r="AY49" s="62"/>
      <c r="AZ49" s="49" t="str">
        <f t="shared" si="20"/>
        <v/>
      </c>
      <c r="BA49" s="62"/>
      <c r="BB49" s="49" t="str">
        <f t="shared" si="21"/>
        <v/>
      </c>
      <c r="BC49" s="62"/>
    </row>
    <row r="50" spans="1:55">
      <c r="A50" s="60" t="str">
        <f t="shared" si="0"/>
        <v/>
      </c>
      <c r="B50" s="138"/>
      <c r="D50" s="49" t="str">
        <f t="shared" si="1"/>
        <v/>
      </c>
      <c r="E50" s="62"/>
      <c r="F50" s="49" t="str">
        <f t="shared" si="24"/>
        <v/>
      </c>
      <c r="G50" s="62"/>
      <c r="H50" s="49" t="str">
        <f t="shared" si="24"/>
        <v/>
      </c>
      <c r="I50" s="62"/>
      <c r="J50" s="49" t="str">
        <f t="shared" si="24"/>
        <v/>
      </c>
      <c r="K50" s="62"/>
      <c r="L50" s="49" t="str">
        <f t="shared" si="3"/>
        <v/>
      </c>
      <c r="M50" s="62"/>
      <c r="N50" s="49" t="str">
        <f t="shared" si="4"/>
        <v/>
      </c>
      <c r="O50" s="62"/>
      <c r="P50" s="49" t="str">
        <f t="shared" si="5"/>
        <v/>
      </c>
      <c r="Q50" s="62"/>
      <c r="R50" s="49" t="str">
        <f t="shared" si="6"/>
        <v/>
      </c>
      <c r="S50" s="62"/>
      <c r="T50" s="49" t="str">
        <f t="shared" si="7"/>
        <v/>
      </c>
      <c r="U50" s="62"/>
      <c r="V50" s="49" t="str">
        <f t="shared" si="8"/>
        <v/>
      </c>
      <c r="W50" s="62"/>
      <c r="X50" s="49" t="str">
        <f t="shared" si="9"/>
        <v/>
      </c>
      <c r="Y50" s="62"/>
      <c r="Z50" s="49" t="str">
        <f t="shared" si="10"/>
        <v/>
      </c>
      <c r="AA50" s="62"/>
      <c r="AB50" s="49" t="str">
        <f t="shared" si="11"/>
        <v/>
      </c>
      <c r="AC50" s="62"/>
      <c r="AD50" s="49" t="str">
        <f t="shared" si="12"/>
        <v/>
      </c>
      <c r="AE50" s="62"/>
      <c r="AF50" s="49" t="str">
        <f t="shared" si="25"/>
        <v/>
      </c>
      <c r="AG50" s="62"/>
      <c r="AH50" s="49" t="str">
        <f t="shared" si="25"/>
        <v/>
      </c>
      <c r="AI50" s="62"/>
      <c r="AJ50" s="49" t="str">
        <f t="shared" si="25"/>
        <v/>
      </c>
      <c r="AK50" s="62"/>
      <c r="AL50" s="49" t="str">
        <f t="shared" si="25"/>
        <v/>
      </c>
      <c r="AM50" s="62"/>
      <c r="AN50" s="49" t="str">
        <f t="shared" si="14"/>
        <v/>
      </c>
      <c r="AO50" s="62"/>
      <c r="AP50" s="49" t="str">
        <f t="shared" si="15"/>
        <v/>
      </c>
      <c r="AQ50" s="62"/>
      <c r="AR50" s="49" t="str">
        <f t="shared" si="16"/>
        <v/>
      </c>
      <c r="AS50" s="62"/>
      <c r="AT50" s="49" t="str">
        <f t="shared" si="17"/>
        <v/>
      </c>
      <c r="AU50" s="62"/>
      <c r="AV50" s="49" t="str">
        <f t="shared" si="18"/>
        <v/>
      </c>
      <c r="AW50" s="62"/>
      <c r="AX50" s="49" t="str">
        <f t="shared" si="19"/>
        <v/>
      </c>
      <c r="AY50" s="62"/>
      <c r="AZ50" s="49" t="str">
        <f t="shared" si="20"/>
        <v/>
      </c>
      <c r="BA50" s="62"/>
      <c r="BB50" s="49" t="str">
        <f t="shared" si="21"/>
        <v/>
      </c>
      <c r="BC50" s="62"/>
    </row>
    <row r="51" spans="1:55">
      <c r="A51" s="60" t="str">
        <f t="shared" si="0"/>
        <v/>
      </c>
      <c r="B51" s="138"/>
      <c r="D51" s="49" t="str">
        <f t="shared" si="1"/>
        <v/>
      </c>
      <c r="E51" s="62"/>
      <c r="F51" s="49" t="str">
        <f t="shared" si="24"/>
        <v/>
      </c>
      <c r="G51" s="62"/>
      <c r="H51" s="49" t="str">
        <f t="shared" si="24"/>
        <v/>
      </c>
      <c r="I51" s="62"/>
      <c r="J51" s="49" t="str">
        <f t="shared" si="24"/>
        <v/>
      </c>
      <c r="K51" s="62"/>
      <c r="L51" s="49" t="str">
        <f t="shared" si="3"/>
        <v/>
      </c>
      <c r="M51" s="62"/>
      <c r="N51" s="49" t="str">
        <f t="shared" si="4"/>
        <v/>
      </c>
      <c r="O51" s="62"/>
      <c r="P51" s="49" t="str">
        <f t="shared" si="5"/>
        <v/>
      </c>
      <c r="Q51" s="62"/>
      <c r="R51" s="49" t="str">
        <f t="shared" si="6"/>
        <v/>
      </c>
      <c r="S51" s="62"/>
      <c r="T51" s="49" t="str">
        <f t="shared" si="7"/>
        <v/>
      </c>
      <c r="U51" s="62"/>
      <c r="V51" s="49" t="str">
        <f t="shared" si="8"/>
        <v/>
      </c>
      <c r="W51" s="62"/>
      <c r="X51" s="49" t="str">
        <f t="shared" si="9"/>
        <v/>
      </c>
      <c r="Y51" s="62"/>
      <c r="Z51" s="49" t="str">
        <f t="shared" si="10"/>
        <v/>
      </c>
      <c r="AA51" s="62"/>
      <c r="AB51" s="49" t="str">
        <f t="shared" si="11"/>
        <v/>
      </c>
      <c r="AC51" s="62"/>
      <c r="AD51" s="49" t="str">
        <f t="shared" si="12"/>
        <v/>
      </c>
      <c r="AE51" s="62"/>
      <c r="AF51" s="49" t="str">
        <f t="shared" si="25"/>
        <v/>
      </c>
      <c r="AG51" s="62"/>
      <c r="AH51" s="49" t="str">
        <f t="shared" si="25"/>
        <v/>
      </c>
      <c r="AI51" s="62"/>
      <c r="AJ51" s="49" t="str">
        <f t="shared" si="25"/>
        <v/>
      </c>
      <c r="AK51" s="62"/>
      <c r="AL51" s="49" t="str">
        <f t="shared" si="25"/>
        <v/>
      </c>
      <c r="AM51" s="62"/>
      <c r="AN51" s="49" t="str">
        <f t="shared" si="14"/>
        <v/>
      </c>
      <c r="AO51" s="62"/>
      <c r="AP51" s="49" t="str">
        <f t="shared" si="15"/>
        <v/>
      </c>
      <c r="AQ51" s="62"/>
      <c r="AR51" s="49" t="str">
        <f t="shared" si="16"/>
        <v/>
      </c>
      <c r="AS51" s="62"/>
      <c r="AT51" s="49" t="str">
        <f t="shared" si="17"/>
        <v/>
      </c>
      <c r="AU51" s="62"/>
      <c r="AV51" s="49" t="str">
        <f t="shared" si="18"/>
        <v/>
      </c>
      <c r="AW51" s="62"/>
      <c r="AX51" s="49" t="str">
        <f t="shared" si="19"/>
        <v/>
      </c>
      <c r="AY51" s="62"/>
      <c r="AZ51" s="49" t="str">
        <f t="shared" si="20"/>
        <v/>
      </c>
      <c r="BA51" s="62"/>
      <c r="BB51" s="49" t="str">
        <f t="shared" si="21"/>
        <v/>
      </c>
      <c r="BC51" s="62"/>
    </row>
    <row r="52" spans="1:55">
      <c r="A52" s="60" t="str">
        <f t="shared" si="0"/>
        <v/>
      </c>
      <c r="B52" s="138"/>
      <c r="D52" s="49" t="str">
        <f t="shared" si="1"/>
        <v/>
      </c>
      <c r="E52" s="62"/>
      <c r="F52" s="49" t="str">
        <f t="shared" si="24"/>
        <v/>
      </c>
      <c r="G52" s="62"/>
      <c r="H52" s="49" t="str">
        <f t="shared" si="24"/>
        <v/>
      </c>
      <c r="I52" s="62"/>
      <c r="J52" s="49" t="str">
        <f t="shared" si="24"/>
        <v/>
      </c>
      <c r="K52" s="62"/>
      <c r="L52" s="49" t="str">
        <f t="shared" si="3"/>
        <v/>
      </c>
      <c r="M52" s="62"/>
      <c r="N52" s="49" t="str">
        <f t="shared" si="4"/>
        <v/>
      </c>
      <c r="O52" s="62"/>
      <c r="P52" s="49" t="str">
        <f t="shared" si="5"/>
        <v/>
      </c>
      <c r="Q52" s="62"/>
      <c r="R52" s="49" t="str">
        <f t="shared" si="6"/>
        <v/>
      </c>
      <c r="S52" s="62"/>
      <c r="T52" s="49" t="str">
        <f t="shared" si="7"/>
        <v/>
      </c>
      <c r="U52" s="62"/>
      <c r="V52" s="49" t="str">
        <f t="shared" si="8"/>
        <v/>
      </c>
      <c r="W52" s="62"/>
      <c r="X52" s="49" t="str">
        <f t="shared" si="9"/>
        <v/>
      </c>
      <c r="Y52" s="62"/>
      <c r="Z52" s="49" t="str">
        <f t="shared" si="10"/>
        <v/>
      </c>
      <c r="AA52" s="62"/>
      <c r="AB52" s="49" t="str">
        <f t="shared" si="11"/>
        <v/>
      </c>
      <c r="AC52" s="62"/>
      <c r="AD52" s="49" t="str">
        <f t="shared" si="12"/>
        <v/>
      </c>
      <c r="AE52" s="62"/>
      <c r="AF52" s="49" t="str">
        <f t="shared" si="25"/>
        <v/>
      </c>
      <c r="AG52" s="62"/>
      <c r="AH52" s="49" t="str">
        <f t="shared" si="25"/>
        <v/>
      </c>
      <c r="AI52" s="62"/>
      <c r="AJ52" s="49" t="str">
        <f t="shared" si="25"/>
        <v/>
      </c>
      <c r="AK52" s="62"/>
      <c r="AL52" s="49" t="str">
        <f t="shared" si="25"/>
        <v/>
      </c>
      <c r="AM52" s="62"/>
      <c r="AN52" s="49" t="str">
        <f t="shared" si="14"/>
        <v/>
      </c>
      <c r="AO52" s="62"/>
      <c r="AP52" s="49" t="str">
        <f t="shared" si="15"/>
        <v/>
      </c>
      <c r="AQ52" s="62"/>
      <c r="AR52" s="49" t="str">
        <f t="shared" si="16"/>
        <v/>
      </c>
      <c r="AS52" s="62"/>
      <c r="AT52" s="49" t="str">
        <f t="shared" si="17"/>
        <v/>
      </c>
      <c r="AU52" s="62"/>
      <c r="AV52" s="49" t="str">
        <f t="shared" si="18"/>
        <v/>
      </c>
      <c r="AW52" s="62"/>
      <c r="AX52" s="49" t="str">
        <f t="shared" si="19"/>
        <v/>
      </c>
      <c r="AY52" s="62"/>
      <c r="AZ52" s="49" t="str">
        <f t="shared" si="20"/>
        <v/>
      </c>
      <c r="BA52" s="62"/>
      <c r="BB52" s="49" t="str">
        <f t="shared" si="21"/>
        <v/>
      </c>
      <c r="BC52" s="62"/>
    </row>
    <row r="53" spans="1:55">
      <c r="A53" s="60" t="str">
        <f t="shared" si="0"/>
        <v/>
      </c>
      <c r="B53" s="138"/>
      <c r="D53" s="49" t="str">
        <f t="shared" si="1"/>
        <v/>
      </c>
      <c r="E53" s="62"/>
      <c r="F53" s="49" t="str">
        <f t="shared" si="24"/>
        <v/>
      </c>
      <c r="G53" s="62"/>
      <c r="H53" s="49" t="str">
        <f t="shared" si="24"/>
        <v/>
      </c>
      <c r="I53" s="62"/>
      <c r="J53" s="49" t="str">
        <f t="shared" si="24"/>
        <v/>
      </c>
      <c r="K53" s="62"/>
      <c r="L53" s="49" t="str">
        <f t="shared" si="3"/>
        <v/>
      </c>
      <c r="M53" s="62"/>
      <c r="N53" s="49" t="str">
        <f t="shared" si="4"/>
        <v/>
      </c>
      <c r="O53" s="62"/>
      <c r="P53" s="49" t="str">
        <f t="shared" si="5"/>
        <v/>
      </c>
      <c r="Q53" s="62"/>
      <c r="R53" s="49" t="str">
        <f t="shared" si="6"/>
        <v/>
      </c>
      <c r="S53" s="62"/>
      <c r="T53" s="49" t="str">
        <f t="shared" si="7"/>
        <v/>
      </c>
      <c r="U53" s="62"/>
      <c r="V53" s="49" t="str">
        <f t="shared" si="8"/>
        <v/>
      </c>
      <c r="W53" s="62"/>
      <c r="X53" s="49" t="str">
        <f t="shared" si="9"/>
        <v/>
      </c>
      <c r="Y53" s="62"/>
      <c r="Z53" s="49" t="str">
        <f t="shared" si="10"/>
        <v/>
      </c>
      <c r="AA53" s="62"/>
      <c r="AB53" s="49" t="str">
        <f t="shared" si="11"/>
        <v/>
      </c>
      <c r="AC53" s="62"/>
      <c r="AD53" s="49" t="str">
        <f t="shared" si="12"/>
        <v/>
      </c>
      <c r="AE53" s="62"/>
      <c r="AF53" s="49" t="str">
        <f t="shared" si="25"/>
        <v/>
      </c>
      <c r="AG53" s="62"/>
      <c r="AH53" s="49" t="str">
        <f t="shared" si="25"/>
        <v/>
      </c>
      <c r="AI53" s="62"/>
      <c r="AJ53" s="49" t="str">
        <f t="shared" si="25"/>
        <v/>
      </c>
      <c r="AK53" s="62"/>
      <c r="AL53" s="49" t="str">
        <f t="shared" si="25"/>
        <v/>
      </c>
      <c r="AM53" s="62"/>
      <c r="AN53" s="49" t="str">
        <f t="shared" si="14"/>
        <v/>
      </c>
      <c r="AO53" s="62"/>
      <c r="AP53" s="49" t="str">
        <f t="shared" si="15"/>
        <v/>
      </c>
      <c r="AQ53" s="62"/>
      <c r="AR53" s="49" t="str">
        <f t="shared" si="16"/>
        <v/>
      </c>
      <c r="AS53" s="62"/>
      <c r="AT53" s="49" t="str">
        <f t="shared" si="17"/>
        <v/>
      </c>
      <c r="AU53" s="62"/>
      <c r="AV53" s="49" t="str">
        <f t="shared" si="18"/>
        <v/>
      </c>
      <c r="AW53" s="62"/>
      <c r="AX53" s="49" t="str">
        <f t="shared" si="19"/>
        <v/>
      </c>
      <c r="AY53" s="62"/>
      <c r="AZ53" s="49" t="str">
        <f t="shared" si="20"/>
        <v/>
      </c>
      <c r="BA53" s="62"/>
      <c r="BB53" s="49" t="str">
        <f t="shared" si="21"/>
        <v/>
      </c>
      <c r="BC53" s="62"/>
    </row>
    <row r="54" spans="1:55">
      <c r="A54" s="60" t="str">
        <f t="shared" si="0"/>
        <v/>
      </c>
      <c r="B54" s="138"/>
      <c r="D54" s="49" t="str">
        <f t="shared" si="1"/>
        <v/>
      </c>
      <c r="E54" s="62"/>
      <c r="F54" s="49" t="str">
        <f t="shared" ref="F54:J69" si="26">IF(G54=0,"",F53+1)</f>
        <v/>
      </c>
      <c r="G54" s="62"/>
      <c r="H54" s="49" t="str">
        <f t="shared" si="26"/>
        <v/>
      </c>
      <c r="I54" s="62"/>
      <c r="J54" s="49" t="str">
        <f t="shared" si="26"/>
        <v/>
      </c>
      <c r="K54" s="62"/>
      <c r="L54" s="49" t="str">
        <f t="shared" si="3"/>
        <v/>
      </c>
      <c r="M54" s="62"/>
      <c r="N54" s="49" t="str">
        <f t="shared" si="4"/>
        <v/>
      </c>
      <c r="O54" s="62"/>
      <c r="P54" s="49" t="str">
        <f t="shared" si="5"/>
        <v/>
      </c>
      <c r="Q54" s="62"/>
      <c r="R54" s="49" t="str">
        <f t="shared" si="6"/>
        <v/>
      </c>
      <c r="S54" s="62"/>
      <c r="T54" s="49" t="str">
        <f t="shared" si="7"/>
        <v/>
      </c>
      <c r="U54" s="62"/>
      <c r="V54" s="49" t="str">
        <f t="shared" si="8"/>
        <v/>
      </c>
      <c r="W54" s="62"/>
      <c r="X54" s="49" t="str">
        <f t="shared" si="9"/>
        <v/>
      </c>
      <c r="Y54" s="62"/>
      <c r="Z54" s="49" t="str">
        <f t="shared" si="10"/>
        <v/>
      </c>
      <c r="AA54" s="62"/>
      <c r="AB54" s="49" t="str">
        <f t="shared" si="11"/>
        <v/>
      </c>
      <c r="AC54" s="62"/>
      <c r="AD54" s="49" t="str">
        <f t="shared" si="12"/>
        <v/>
      </c>
      <c r="AE54" s="62"/>
      <c r="AF54" s="49" t="str">
        <f t="shared" ref="AF54:AL69" si="27">IF(AG54=0,"",AF53+1)</f>
        <v/>
      </c>
      <c r="AG54" s="62"/>
      <c r="AH54" s="49" t="str">
        <f t="shared" si="27"/>
        <v/>
      </c>
      <c r="AI54" s="62"/>
      <c r="AJ54" s="49" t="str">
        <f t="shared" si="27"/>
        <v/>
      </c>
      <c r="AK54" s="62"/>
      <c r="AL54" s="49" t="str">
        <f t="shared" si="27"/>
        <v/>
      </c>
      <c r="AM54" s="62"/>
      <c r="AN54" s="49" t="str">
        <f t="shared" si="14"/>
        <v/>
      </c>
      <c r="AO54" s="62"/>
      <c r="AP54" s="49" t="str">
        <f t="shared" si="15"/>
        <v/>
      </c>
      <c r="AQ54" s="62"/>
      <c r="AR54" s="49" t="str">
        <f t="shared" si="16"/>
        <v/>
      </c>
      <c r="AS54" s="62"/>
      <c r="AT54" s="49" t="str">
        <f t="shared" si="17"/>
        <v/>
      </c>
      <c r="AU54" s="62"/>
      <c r="AV54" s="49" t="str">
        <f t="shared" si="18"/>
        <v/>
      </c>
      <c r="AW54" s="62"/>
      <c r="AX54" s="49" t="str">
        <f t="shared" si="19"/>
        <v/>
      </c>
      <c r="AY54" s="62"/>
      <c r="AZ54" s="49" t="str">
        <f t="shared" si="20"/>
        <v/>
      </c>
      <c r="BA54" s="62"/>
      <c r="BB54" s="49" t="str">
        <f t="shared" si="21"/>
        <v/>
      </c>
      <c r="BC54" s="62"/>
    </row>
    <row r="55" spans="1:55">
      <c r="A55" s="60" t="str">
        <f t="shared" si="0"/>
        <v/>
      </c>
      <c r="B55" s="138"/>
      <c r="D55" s="49" t="str">
        <f t="shared" si="1"/>
        <v/>
      </c>
      <c r="E55" s="62"/>
      <c r="F55" s="49" t="str">
        <f t="shared" si="26"/>
        <v/>
      </c>
      <c r="G55" s="62"/>
      <c r="H55" s="49" t="str">
        <f t="shared" si="26"/>
        <v/>
      </c>
      <c r="I55" s="62"/>
      <c r="J55" s="49" t="str">
        <f t="shared" si="26"/>
        <v/>
      </c>
      <c r="K55" s="62"/>
      <c r="L55" s="49" t="str">
        <f t="shared" si="3"/>
        <v/>
      </c>
      <c r="M55" s="62"/>
      <c r="N55" s="49" t="str">
        <f t="shared" si="4"/>
        <v/>
      </c>
      <c r="O55" s="62"/>
      <c r="P55" s="49" t="str">
        <f t="shared" si="5"/>
        <v/>
      </c>
      <c r="Q55" s="62"/>
      <c r="R55" s="49" t="str">
        <f t="shared" si="6"/>
        <v/>
      </c>
      <c r="S55" s="62"/>
      <c r="T55" s="49" t="str">
        <f t="shared" si="7"/>
        <v/>
      </c>
      <c r="U55" s="62"/>
      <c r="V55" s="49" t="str">
        <f t="shared" si="8"/>
        <v/>
      </c>
      <c r="W55" s="62"/>
      <c r="X55" s="49" t="str">
        <f t="shared" si="9"/>
        <v/>
      </c>
      <c r="Y55" s="62"/>
      <c r="Z55" s="49" t="str">
        <f t="shared" si="10"/>
        <v/>
      </c>
      <c r="AA55" s="62"/>
      <c r="AB55" s="49" t="str">
        <f t="shared" si="11"/>
        <v/>
      </c>
      <c r="AC55" s="62"/>
      <c r="AD55" s="49" t="str">
        <f t="shared" si="12"/>
        <v/>
      </c>
      <c r="AE55" s="62"/>
      <c r="AF55" s="49" t="str">
        <f t="shared" si="27"/>
        <v/>
      </c>
      <c r="AG55" s="62"/>
      <c r="AH55" s="49" t="str">
        <f t="shared" si="27"/>
        <v/>
      </c>
      <c r="AI55" s="62"/>
      <c r="AJ55" s="49" t="str">
        <f t="shared" si="27"/>
        <v/>
      </c>
      <c r="AK55" s="62"/>
      <c r="AL55" s="49" t="str">
        <f t="shared" si="27"/>
        <v/>
      </c>
      <c r="AM55" s="62"/>
      <c r="AN55" s="49" t="str">
        <f t="shared" si="14"/>
        <v/>
      </c>
      <c r="AO55" s="62"/>
      <c r="AP55" s="49" t="str">
        <f t="shared" si="15"/>
        <v/>
      </c>
      <c r="AQ55" s="62"/>
      <c r="AR55" s="49" t="str">
        <f t="shared" si="16"/>
        <v/>
      </c>
      <c r="AS55" s="62"/>
      <c r="AT55" s="49" t="str">
        <f t="shared" si="17"/>
        <v/>
      </c>
      <c r="AU55" s="62"/>
      <c r="AV55" s="49" t="str">
        <f t="shared" si="18"/>
        <v/>
      </c>
      <c r="AW55" s="62"/>
      <c r="AX55" s="49" t="str">
        <f t="shared" si="19"/>
        <v/>
      </c>
      <c r="AY55" s="62"/>
      <c r="AZ55" s="49" t="str">
        <f t="shared" si="20"/>
        <v/>
      </c>
      <c r="BA55" s="62"/>
      <c r="BB55" s="49" t="str">
        <f t="shared" si="21"/>
        <v/>
      </c>
      <c r="BC55" s="62"/>
    </row>
    <row r="56" spans="1:55">
      <c r="A56" s="60" t="str">
        <f t="shared" si="0"/>
        <v/>
      </c>
      <c r="B56" s="138"/>
      <c r="D56" s="49" t="str">
        <f t="shared" si="1"/>
        <v/>
      </c>
      <c r="E56" s="62"/>
      <c r="F56" s="49" t="str">
        <f t="shared" si="26"/>
        <v/>
      </c>
      <c r="G56" s="62"/>
      <c r="H56" s="49" t="str">
        <f t="shared" si="26"/>
        <v/>
      </c>
      <c r="I56" s="62"/>
      <c r="J56" s="49" t="str">
        <f t="shared" si="26"/>
        <v/>
      </c>
      <c r="K56" s="62"/>
      <c r="L56" s="49" t="str">
        <f t="shared" si="3"/>
        <v/>
      </c>
      <c r="M56" s="62"/>
      <c r="N56" s="49" t="str">
        <f t="shared" si="4"/>
        <v/>
      </c>
      <c r="O56" s="62"/>
      <c r="P56" s="49" t="str">
        <f t="shared" si="5"/>
        <v/>
      </c>
      <c r="Q56" s="62"/>
      <c r="R56" s="49" t="str">
        <f t="shared" si="6"/>
        <v/>
      </c>
      <c r="S56" s="62"/>
      <c r="T56" s="49" t="str">
        <f t="shared" si="7"/>
        <v/>
      </c>
      <c r="U56" s="62"/>
      <c r="V56" s="49" t="str">
        <f t="shared" si="8"/>
        <v/>
      </c>
      <c r="W56" s="62"/>
      <c r="X56" s="49" t="str">
        <f t="shared" si="9"/>
        <v/>
      </c>
      <c r="Y56" s="62"/>
      <c r="Z56" s="49" t="str">
        <f t="shared" si="10"/>
        <v/>
      </c>
      <c r="AA56" s="62"/>
      <c r="AB56" s="49" t="str">
        <f t="shared" si="11"/>
        <v/>
      </c>
      <c r="AC56" s="62"/>
      <c r="AD56" s="49" t="str">
        <f t="shared" si="12"/>
        <v/>
      </c>
      <c r="AE56" s="62"/>
      <c r="AF56" s="49" t="str">
        <f t="shared" si="27"/>
        <v/>
      </c>
      <c r="AG56" s="62"/>
      <c r="AH56" s="49" t="str">
        <f t="shared" si="27"/>
        <v/>
      </c>
      <c r="AI56" s="62"/>
      <c r="AJ56" s="49" t="str">
        <f t="shared" si="27"/>
        <v/>
      </c>
      <c r="AK56" s="62"/>
      <c r="AL56" s="49" t="str">
        <f t="shared" si="27"/>
        <v/>
      </c>
      <c r="AM56" s="62"/>
      <c r="AN56" s="49" t="str">
        <f t="shared" si="14"/>
        <v/>
      </c>
      <c r="AO56" s="62"/>
      <c r="AP56" s="49" t="str">
        <f t="shared" si="15"/>
        <v/>
      </c>
      <c r="AQ56" s="62"/>
      <c r="AR56" s="49" t="str">
        <f t="shared" si="16"/>
        <v/>
      </c>
      <c r="AS56" s="62"/>
      <c r="AT56" s="49" t="str">
        <f t="shared" si="17"/>
        <v/>
      </c>
      <c r="AU56" s="62"/>
      <c r="AV56" s="49" t="str">
        <f t="shared" si="18"/>
        <v/>
      </c>
      <c r="AW56" s="62"/>
      <c r="AX56" s="49" t="str">
        <f t="shared" si="19"/>
        <v/>
      </c>
      <c r="AY56" s="62"/>
      <c r="AZ56" s="49" t="str">
        <f t="shared" si="20"/>
        <v/>
      </c>
      <c r="BA56" s="62"/>
      <c r="BB56" s="49" t="str">
        <f t="shared" si="21"/>
        <v/>
      </c>
      <c r="BC56" s="62"/>
    </row>
    <row r="57" spans="1:55">
      <c r="A57" s="60" t="str">
        <f t="shared" si="0"/>
        <v/>
      </c>
      <c r="B57" s="138"/>
      <c r="D57" s="49" t="str">
        <f t="shared" si="1"/>
        <v/>
      </c>
      <c r="E57" s="62"/>
      <c r="F57" s="49" t="str">
        <f t="shared" si="26"/>
        <v/>
      </c>
      <c r="G57" s="62"/>
      <c r="H57" s="49" t="str">
        <f t="shared" si="26"/>
        <v/>
      </c>
      <c r="I57" s="62"/>
      <c r="J57" s="49" t="str">
        <f t="shared" si="26"/>
        <v/>
      </c>
      <c r="K57" s="62"/>
      <c r="L57" s="49" t="str">
        <f t="shared" si="3"/>
        <v/>
      </c>
      <c r="M57" s="62"/>
      <c r="N57" s="49" t="str">
        <f t="shared" si="4"/>
        <v/>
      </c>
      <c r="O57" s="62"/>
      <c r="P57" s="49" t="str">
        <f t="shared" si="5"/>
        <v/>
      </c>
      <c r="Q57" s="62"/>
      <c r="R57" s="49" t="str">
        <f t="shared" si="6"/>
        <v/>
      </c>
      <c r="S57" s="62"/>
      <c r="T57" s="49" t="str">
        <f t="shared" si="7"/>
        <v/>
      </c>
      <c r="U57" s="62"/>
      <c r="V57" s="49" t="str">
        <f t="shared" si="8"/>
        <v/>
      </c>
      <c r="W57" s="62"/>
      <c r="X57" s="49" t="str">
        <f t="shared" si="9"/>
        <v/>
      </c>
      <c r="Y57" s="62"/>
      <c r="Z57" s="49" t="str">
        <f t="shared" si="10"/>
        <v/>
      </c>
      <c r="AA57" s="62"/>
      <c r="AB57" s="49" t="str">
        <f t="shared" si="11"/>
        <v/>
      </c>
      <c r="AC57" s="62"/>
      <c r="AD57" s="49" t="str">
        <f t="shared" si="12"/>
        <v/>
      </c>
      <c r="AE57" s="62"/>
      <c r="AF57" s="49" t="str">
        <f t="shared" si="27"/>
        <v/>
      </c>
      <c r="AG57" s="62"/>
      <c r="AH57" s="49" t="str">
        <f t="shared" si="27"/>
        <v/>
      </c>
      <c r="AI57" s="62"/>
      <c r="AJ57" s="49" t="str">
        <f t="shared" si="27"/>
        <v/>
      </c>
      <c r="AK57" s="62"/>
      <c r="AL57" s="49" t="str">
        <f t="shared" si="27"/>
        <v/>
      </c>
      <c r="AM57" s="62"/>
      <c r="AN57" s="49" t="str">
        <f t="shared" si="14"/>
        <v/>
      </c>
      <c r="AO57" s="62"/>
      <c r="AP57" s="49" t="str">
        <f t="shared" si="15"/>
        <v/>
      </c>
      <c r="AQ57" s="62"/>
      <c r="AR57" s="49" t="str">
        <f t="shared" si="16"/>
        <v/>
      </c>
      <c r="AS57" s="62"/>
      <c r="AT57" s="49" t="str">
        <f t="shared" si="17"/>
        <v/>
      </c>
      <c r="AU57" s="62"/>
      <c r="AV57" s="49" t="str">
        <f t="shared" si="18"/>
        <v/>
      </c>
      <c r="AW57" s="62"/>
      <c r="AX57" s="49" t="str">
        <f t="shared" si="19"/>
        <v/>
      </c>
      <c r="AY57" s="62"/>
      <c r="AZ57" s="49" t="str">
        <f t="shared" si="20"/>
        <v/>
      </c>
      <c r="BA57" s="62"/>
      <c r="BB57" s="49" t="str">
        <f t="shared" si="21"/>
        <v/>
      </c>
      <c r="BC57" s="62"/>
    </row>
    <row r="58" spans="1:55">
      <c r="A58" s="60" t="str">
        <f t="shared" si="0"/>
        <v/>
      </c>
      <c r="B58" s="138"/>
      <c r="D58" s="49" t="str">
        <f t="shared" si="1"/>
        <v/>
      </c>
      <c r="E58" s="62"/>
      <c r="F58" s="49" t="str">
        <f t="shared" si="26"/>
        <v/>
      </c>
      <c r="G58" s="62"/>
      <c r="H58" s="49" t="str">
        <f t="shared" si="26"/>
        <v/>
      </c>
      <c r="I58" s="62"/>
      <c r="J58" s="49" t="str">
        <f t="shared" si="26"/>
        <v/>
      </c>
      <c r="K58" s="62"/>
      <c r="L58" s="49" t="str">
        <f t="shared" si="3"/>
        <v/>
      </c>
      <c r="M58" s="62"/>
      <c r="N58" s="49" t="str">
        <f t="shared" si="4"/>
        <v/>
      </c>
      <c r="O58" s="62"/>
      <c r="P58" s="49" t="str">
        <f t="shared" si="5"/>
        <v/>
      </c>
      <c r="Q58" s="62"/>
      <c r="R58" s="49" t="str">
        <f t="shared" si="6"/>
        <v/>
      </c>
      <c r="S58" s="62"/>
      <c r="T58" s="49" t="str">
        <f t="shared" si="7"/>
        <v/>
      </c>
      <c r="U58" s="62"/>
      <c r="V58" s="49" t="str">
        <f t="shared" si="8"/>
        <v/>
      </c>
      <c r="W58" s="62"/>
      <c r="X58" s="49" t="str">
        <f t="shared" si="9"/>
        <v/>
      </c>
      <c r="Y58" s="62"/>
      <c r="Z58" s="49" t="str">
        <f t="shared" si="10"/>
        <v/>
      </c>
      <c r="AA58" s="62"/>
      <c r="AB58" s="49" t="str">
        <f t="shared" si="11"/>
        <v/>
      </c>
      <c r="AC58" s="62"/>
      <c r="AD58" s="49" t="str">
        <f t="shared" si="12"/>
        <v/>
      </c>
      <c r="AE58" s="62"/>
      <c r="AF58" s="49" t="str">
        <f t="shared" si="27"/>
        <v/>
      </c>
      <c r="AG58" s="62"/>
      <c r="AH58" s="49" t="str">
        <f t="shared" si="27"/>
        <v/>
      </c>
      <c r="AI58" s="62"/>
      <c r="AJ58" s="49" t="str">
        <f t="shared" si="27"/>
        <v/>
      </c>
      <c r="AK58" s="62"/>
      <c r="AL58" s="49" t="str">
        <f t="shared" si="27"/>
        <v/>
      </c>
      <c r="AM58" s="62"/>
      <c r="AN58" s="49" t="str">
        <f t="shared" si="14"/>
        <v/>
      </c>
      <c r="AO58" s="62"/>
      <c r="AP58" s="49" t="str">
        <f t="shared" si="15"/>
        <v/>
      </c>
      <c r="AQ58" s="62"/>
      <c r="AR58" s="49" t="str">
        <f t="shared" si="16"/>
        <v/>
      </c>
      <c r="AS58" s="62"/>
      <c r="AT58" s="49" t="str">
        <f t="shared" si="17"/>
        <v/>
      </c>
      <c r="AU58" s="62"/>
      <c r="AV58" s="49" t="str">
        <f t="shared" si="18"/>
        <v/>
      </c>
      <c r="AW58" s="62"/>
      <c r="AX58" s="49" t="str">
        <f t="shared" si="19"/>
        <v/>
      </c>
      <c r="AY58" s="62"/>
      <c r="AZ58" s="49" t="str">
        <f t="shared" si="20"/>
        <v/>
      </c>
      <c r="BA58" s="62"/>
      <c r="BB58" s="49" t="str">
        <f t="shared" si="21"/>
        <v/>
      </c>
      <c r="BC58" s="62"/>
    </row>
    <row r="59" spans="1:55">
      <c r="A59" s="60" t="str">
        <f t="shared" si="0"/>
        <v/>
      </c>
      <c r="B59" s="138"/>
      <c r="D59" s="49" t="str">
        <f t="shared" si="1"/>
        <v/>
      </c>
      <c r="E59" s="62"/>
      <c r="F59" s="49" t="str">
        <f t="shared" si="26"/>
        <v/>
      </c>
      <c r="G59" s="62"/>
      <c r="H59" s="49" t="str">
        <f t="shared" si="26"/>
        <v/>
      </c>
      <c r="I59" s="62"/>
      <c r="J59" s="49" t="str">
        <f t="shared" si="26"/>
        <v/>
      </c>
      <c r="K59" s="62"/>
      <c r="L59" s="49" t="str">
        <f t="shared" si="3"/>
        <v/>
      </c>
      <c r="M59" s="62"/>
      <c r="N59" s="49" t="str">
        <f t="shared" si="4"/>
        <v/>
      </c>
      <c r="O59" s="62"/>
      <c r="P59" s="49" t="str">
        <f t="shared" si="5"/>
        <v/>
      </c>
      <c r="Q59" s="62"/>
      <c r="R59" s="49" t="str">
        <f t="shared" si="6"/>
        <v/>
      </c>
      <c r="S59" s="62"/>
      <c r="T59" s="49" t="str">
        <f t="shared" si="7"/>
        <v/>
      </c>
      <c r="U59" s="62"/>
      <c r="V59" s="49" t="str">
        <f t="shared" si="8"/>
        <v/>
      </c>
      <c r="W59" s="62"/>
      <c r="X59" s="49" t="str">
        <f t="shared" si="9"/>
        <v/>
      </c>
      <c r="Y59" s="62"/>
      <c r="Z59" s="49" t="str">
        <f t="shared" si="10"/>
        <v/>
      </c>
      <c r="AA59" s="62"/>
      <c r="AB59" s="49" t="str">
        <f t="shared" si="11"/>
        <v/>
      </c>
      <c r="AC59" s="62"/>
      <c r="AD59" s="49" t="str">
        <f t="shared" si="12"/>
        <v/>
      </c>
      <c r="AE59" s="62"/>
      <c r="AF59" s="49" t="str">
        <f t="shared" si="27"/>
        <v/>
      </c>
      <c r="AG59" s="62"/>
      <c r="AH59" s="49" t="str">
        <f t="shared" si="27"/>
        <v/>
      </c>
      <c r="AI59" s="62"/>
      <c r="AJ59" s="49" t="str">
        <f t="shared" si="27"/>
        <v/>
      </c>
      <c r="AK59" s="62"/>
      <c r="AL59" s="49" t="str">
        <f t="shared" si="27"/>
        <v/>
      </c>
      <c r="AM59" s="62"/>
      <c r="AN59" s="49" t="str">
        <f t="shared" si="14"/>
        <v/>
      </c>
      <c r="AO59" s="62"/>
      <c r="AP59" s="49" t="str">
        <f t="shared" si="15"/>
        <v/>
      </c>
      <c r="AQ59" s="62"/>
      <c r="AR59" s="49" t="str">
        <f t="shared" si="16"/>
        <v/>
      </c>
      <c r="AS59" s="62"/>
      <c r="AT59" s="49" t="str">
        <f t="shared" si="17"/>
        <v/>
      </c>
      <c r="AU59" s="62"/>
      <c r="AV59" s="49" t="str">
        <f t="shared" si="18"/>
        <v/>
      </c>
      <c r="AW59" s="62"/>
      <c r="AX59" s="49" t="str">
        <f t="shared" si="19"/>
        <v/>
      </c>
      <c r="AY59" s="62"/>
      <c r="AZ59" s="49" t="str">
        <f t="shared" si="20"/>
        <v/>
      </c>
      <c r="BA59" s="62"/>
      <c r="BB59" s="49" t="str">
        <f t="shared" si="21"/>
        <v/>
      </c>
      <c r="BC59" s="62"/>
    </row>
    <row r="60" spans="1:55">
      <c r="A60" s="60" t="str">
        <f t="shared" si="0"/>
        <v/>
      </c>
      <c r="B60" s="138"/>
      <c r="D60" s="49" t="str">
        <f t="shared" si="1"/>
        <v/>
      </c>
      <c r="E60" s="62"/>
      <c r="F60" s="49" t="str">
        <f t="shared" si="26"/>
        <v/>
      </c>
      <c r="G60" s="62"/>
      <c r="H60" s="49" t="str">
        <f t="shared" si="26"/>
        <v/>
      </c>
      <c r="I60" s="62"/>
      <c r="J60" s="49" t="str">
        <f t="shared" si="26"/>
        <v/>
      </c>
      <c r="K60" s="62"/>
      <c r="L60" s="49" t="str">
        <f t="shared" si="3"/>
        <v/>
      </c>
      <c r="M60" s="62"/>
      <c r="N60" s="49" t="str">
        <f t="shared" si="4"/>
        <v/>
      </c>
      <c r="O60" s="62"/>
      <c r="P60" s="49" t="str">
        <f t="shared" si="5"/>
        <v/>
      </c>
      <c r="Q60" s="62"/>
      <c r="R60" s="49" t="str">
        <f t="shared" si="6"/>
        <v/>
      </c>
      <c r="S60" s="62"/>
      <c r="T60" s="49" t="str">
        <f t="shared" si="7"/>
        <v/>
      </c>
      <c r="U60" s="62"/>
      <c r="V60" s="49" t="str">
        <f t="shared" si="8"/>
        <v/>
      </c>
      <c r="W60" s="62"/>
      <c r="X60" s="49" t="str">
        <f t="shared" si="9"/>
        <v/>
      </c>
      <c r="Y60" s="62"/>
      <c r="Z60" s="49" t="str">
        <f t="shared" si="10"/>
        <v/>
      </c>
      <c r="AA60" s="62"/>
      <c r="AB60" s="49" t="str">
        <f t="shared" si="11"/>
        <v/>
      </c>
      <c r="AC60" s="62"/>
      <c r="AD60" s="49" t="str">
        <f t="shared" si="12"/>
        <v/>
      </c>
      <c r="AE60" s="62"/>
      <c r="AF60" s="49" t="str">
        <f t="shared" si="27"/>
        <v/>
      </c>
      <c r="AG60" s="62"/>
      <c r="AH60" s="49" t="str">
        <f t="shared" si="27"/>
        <v/>
      </c>
      <c r="AI60" s="62"/>
      <c r="AJ60" s="49" t="str">
        <f t="shared" si="27"/>
        <v/>
      </c>
      <c r="AK60" s="62"/>
      <c r="AL60" s="49" t="str">
        <f t="shared" si="27"/>
        <v/>
      </c>
      <c r="AM60" s="62"/>
      <c r="AN60" s="49" t="str">
        <f t="shared" si="14"/>
        <v/>
      </c>
      <c r="AO60" s="62"/>
      <c r="AP60" s="49" t="str">
        <f t="shared" si="15"/>
        <v/>
      </c>
      <c r="AQ60" s="62"/>
      <c r="AR60" s="49" t="str">
        <f t="shared" si="16"/>
        <v/>
      </c>
      <c r="AS60" s="62"/>
      <c r="AT60" s="49" t="str">
        <f t="shared" si="17"/>
        <v/>
      </c>
      <c r="AU60" s="62"/>
      <c r="AV60" s="49" t="str">
        <f t="shared" si="18"/>
        <v/>
      </c>
      <c r="AW60" s="62"/>
      <c r="AX60" s="49" t="str">
        <f t="shared" si="19"/>
        <v/>
      </c>
      <c r="AY60" s="62"/>
      <c r="AZ60" s="49" t="str">
        <f t="shared" si="20"/>
        <v/>
      </c>
      <c r="BA60" s="62"/>
      <c r="BB60" s="49" t="str">
        <f t="shared" si="21"/>
        <v/>
      </c>
      <c r="BC60" s="62"/>
    </row>
    <row r="61" spans="1:55">
      <c r="A61" s="60" t="str">
        <f t="shared" si="0"/>
        <v/>
      </c>
      <c r="B61" s="138"/>
      <c r="D61" s="49" t="str">
        <f t="shared" si="1"/>
        <v/>
      </c>
      <c r="E61" s="62"/>
      <c r="F61" s="49" t="str">
        <f t="shared" si="26"/>
        <v/>
      </c>
      <c r="G61" s="62"/>
      <c r="H61" s="49" t="str">
        <f t="shared" si="26"/>
        <v/>
      </c>
      <c r="I61" s="62"/>
      <c r="J61" s="49" t="str">
        <f t="shared" si="26"/>
        <v/>
      </c>
      <c r="K61" s="62"/>
      <c r="L61" s="49" t="str">
        <f t="shared" si="3"/>
        <v/>
      </c>
      <c r="M61" s="62"/>
      <c r="N61" s="49" t="str">
        <f t="shared" si="4"/>
        <v/>
      </c>
      <c r="O61" s="62"/>
      <c r="P61" s="49" t="str">
        <f t="shared" si="5"/>
        <v/>
      </c>
      <c r="Q61" s="62"/>
      <c r="R61" s="49" t="str">
        <f t="shared" si="6"/>
        <v/>
      </c>
      <c r="S61" s="62"/>
      <c r="T61" s="49" t="str">
        <f t="shared" si="7"/>
        <v/>
      </c>
      <c r="U61" s="62"/>
      <c r="V61" s="49" t="str">
        <f t="shared" si="8"/>
        <v/>
      </c>
      <c r="W61" s="62"/>
      <c r="X61" s="49" t="str">
        <f t="shared" si="9"/>
        <v/>
      </c>
      <c r="Y61" s="62"/>
      <c r="Z61" s="49" t="str">
        <f t="shared" si="10"/>
        <v/>
      </c>
      <c r="AA61" s="62"/>
      <c r="AB61" s="49" t="str">
        <f t="shared" si="11"/>
        <v/>
      </c>
      <c r="AC61" s="62"/>
      <c r="AD61" s="49" t="str">
        <f t="shared" si="12"/>
        <v/>
      </c>
      <c r="AE61" s="62"/>
      <c r="AF61" s="49" t="str">
        <f t="shared" si="27"/>
        <v/>
      </c>
      <c r="AG61" s="62"/>
      <c r="AH61" s="49" t="str">
        <f t="shared" si="27"/>
        <v/>
      </c>
      <c r="AI61" s="62"/>
      <c r="AJ61" s="49" t="str">
        <f t="shared" si="27"/>
        <v/>
      </c>
      <c r="AK61" s="62"/>
      <c r="AL61" s="49" t="str">
        <f t="shared" si="27"/>
        <v/>
      </c>
      <c r="AM61" s="62"/>
      <c r="AN61" s="49" t="str">
        <f t="shared" si="14"/>
        <v/>
      </c>
      <c r="AO61" s="62"/>
      <c r="AP61" s="49" t="str">
        <f t="shared" si="15"/>
        <v/>
      </c>
      <c r="AQ61" s="62"/>
      <c r="AR61" s="49" t="str">
        <f t="shared" si="16"/>
        <v/>
      </c>
      <c r="AS61" s="62"/>
      <c r="AT61" s="49" t="str">
        <f t="shared" si="17"/>
        <v/>
      </c>
      <c r="AU61" s="62"/>
      <c r="AV61" s="49" t="str">
        <f t="shared" si="18"/>
        <v/>
      </c>
      <c r="AW61" s="62"/>
      <c r="AX61" s="49" t="str">
        <f t="shared" si="19"/>
        <v/>
      </c>
      <c r="AY61" s="62"/>
      <c r="AZ61" s="49" t="str">
        <f t="shared" si="20"/>
        <v/>
      </c>
      <c r="BA61" s="62"/>
      <c r="BB61" s="49" t="str">
        <f t="shared" si="21"/>
        <v/>
      </c>
      <c r="BC61" s="62"/>
    </row>
    <row r="62" spans="1:55">
      <c r="A62" s="60" t="str">
        <f t="shared" si="0"/>
        <v/>
      </c>
      <c r="B62" s="138"/>
      <c r="D62" s="49" t="str">
        <f t="shared" si="1"/>
        <v/>
      </c>
      <c r="E62" s="62"/>
      <c r="F62" s="49" t="str">
        <f t="shared" si="26"/>
        <v/>
      </c>
      <c r="G62" s="62"/>
      <c r="H62" s="49" t="str">
        <f t="shared" si="26"/>
        <v/>
      </c>
      <c r="I62" s="62"/>
      <c r="J62" s="49" t="str">
        <f t="shared" si="26"/>
        <v/>
      </c>
      <c r="K62" s="62"/>
      <c r="L62" s="49" t="str">
        <f t="shared" si="3"/>
        <v/>
      </c>
      <c r="M62" s="62"/>
      <c r="N62" s="49" t="str">
        <f t="shared" si="4"/>
        <v/>
      </c>
      <c r="O62" s="62"/>
      <c r="P62" s="49" t="str">
        <f t="shared" si="5"/>
        <v/>
      </c>
      <c r="Q62" s="62"/>
      <c r="R62" s="49" t="str">
        <f t="shared" si="6"/>
        <v/>
      </c>
      <c r="S62" s="62"/>
      <c r="T62" s="49" t="str">
        <f t="shared" si="7"/>
        <v/>
      </c>
      <c r="U62" s="62"/>
      <c r="V62" s="49" t="str">
        <f t="shared" si="8"/>
        <v/>
      </c>
      <c r="W62" s="62"/>
      <c r="X62" s="49" t="str">
        <f t="shared" si="9"/>
        <v/>
      </c>
      <c r="Y62" s="62"/>
      <c r="Z62" s="49" t="str">
        <f t="shared" si="10"/>
        <v/>
      </c>
      <c r="AA62" s="62"/>
      <c r="AB62" s="49" t="str">
        <f t="shared" si="11"/>
        <v/>
      </c>
      <c r="AC62" s="62"/>
      <c r="AD62" s="49" t="str">
        <f t="shared" si="12"/>
        <v/>
      </c>
      <c r="AE62" s="62"/>
      <c r="AF62" s="49" t="str">
        <f t="shared" si="27"/>
        <v/>
      </c>
      <c r="AG62" s="62"/>
      <c r="AH62" s="49" t="str">
        <f t="shared" si="27"/>
        <v/>
      </c>
      <c r="AI62" s="62"/>
      <c r="AJ62" s="49" t="str">
        <f t="shared" si="27"/>
        <v/>
      </c>
      <c r="AK62" s="62"/>
      <c r="AL62" s="49" t="str">
        <f t="shared" si="27"/>
        <v/>
      </c>
      <c r="AM62" s="62"/>
      <c r="AN62" s="49" t="str">
        <f t="shared" si="14"/>
        <v/>
      </c>
      <c r="AO62" s="62"/>
      <c r="AP62" s="49" t="str">
        <f t="shared" si="15"/>
        <v/>
      </c>
      <c r="AQ62" s="62"/>
      <c r="AR62" s="49" t="str">
        <f t="shared" si="16"/>
        <v/>
      </c>
      <c r="AS62" s="62"/>
      <c r="AT62" s="49" t="str">
        <f t="shared" si="17"/>
        <v/>
      </c>
      <c r="AU62" s="62"/>
      <c r="AV62" s="49" t="str">
        <f t="shared" si="18"/>
        <v/>
      </c>
      <c r="AW62" s="62"/>
      <c r="AX62" s="49" t="str">
        <f t="shared" si="19"/>
        <v/>
      </c>
      <c r="AY62" s="62"/>
      <c r="AZ62" s="49" t="str">
        <f t="shared" si="20"/>
        <v/>
      </c>
      <c r="BA62" s="62"/>
      <c r="BB62" s="49" t="str">
        <f t="shared" si="21"/>
        <v/>
      </c>
      <c r="BC62" s="62"/>
    </row>
    <row r="63" spans="1:55">
      <c r="A63" s="60" t="str">
        <f t="shared" si="0"/>
        <v/>
      </c>
      <c r="B63" s="138"/>
      <c r="D63" s="49" t="str">
        <f t="shared" si="1"/>
        <v/>
      </c>
      <c r="E63" s="62"/>
      <c r="F63" s="49" t="str">
        <f t="shared" si="26"/>
        <v/>
      </c>
      <c r="G63" s="62"/>
      <c r="H63" s="49" t="str">
        <f t="shared" si="26"/>
        <v/>
      </c>
      <c r="I63" s="62"/>
      <c r="J63" s="49" t="str">
        <f t="shared" si="26"/>
        <v/>
      </c>
      <c r="K63" s="62"/>
      <c r="L63" s="49" t="str">
        <f t="shared" si="3"/>
        <v/>
      </c>
      <c r="M63" s="62"/>
      <c r="N63" s="49" t="str">
        <f t="shared" si="4"/>
        <v/>
      </c>
      <c r="O63" s="62"/>
      <c r="P63" s="49" t="str">
        <f t="shared" si="5"/>
        <v/>
      </c>
      <c r="Q63" s="62"/>
      <c r="R63" s="49" t="str">
        <f t="shared" si="6"/>
        <v/>
      </c>
      <c r="S63" s="62"/>
      <c r="T63" s="49" t="str">
        <f t="shared" si="7"/>
        <v/>
      </c>
      <c r="U63" s="62"/>
      <c r="V63" s="49" t="str">
        <f t="shared" si="8"/>
        <v/>
      </c>
      <c r="W63" s="62"/>
      <c r="X63" s="49" t="str">
        <f t="shared" si="9"/>
        <v/>
      </c>
      <c r="Y63" s="62"/>
      <c r="Z63" s="49" t="str">
        <f t="shared" si="10"/>
        <v/>
      </c>
      <c r="AA63" s="62"/>
      <c r="AB63" s="49" t="str">
        <f t="shared" si="11"/>
        <v/>
      </c>
      <c r="AC63" s="62"/>
      <c r="AD63" s="49" t="str">
        <f t="shared" si="12"/>
        <v/>
      </c>
      <c r="AE63" s="62"/>
      <c r="AF63" s="49" t="str">
        <f t="shared" si="27"/>
        <v/>
      </c>
      <c r="AG63" s="62"/>
      <c r="AH63" s="49" t="str">
        <f t="shared" si="27"/>
        <v/>
      </c>
      <c r="AI63" s="62"/>
      <c r="AJ63" s="49" t="str">
        <f t="shared" si="27"/>
        <v/>
      </c>
      <c r="AK63" s="62"/>
      <c r="AL63" s="49" t="str">
        <f t="shared" si="27"/>
        <v/>
      </c>
      <c r="AM63" s="62"/>
      <c r="AN63" s="49" t="str">
        <f t="shared" si="14"/>
        <v/>
      </c>
      <c r="AO63" s="62"/>
      <c r="AP63" s="49" t="str">
        <f t="shared" si="15"/>
        <v/>
      </c>
      <c r="AQ63" s="62"/>
      <c r="AR63" s="49" t="str">
        <f t="shared" si="16"/>
        <v/>
      </c>
      <c r="AS63" s="62"/>
      <c r="AT63" s="49" t="str">
        <f t="shared" si="17"/>
        <v/>
      </c>
      <c r="AU63" s="62"/>
      <c r="AV63" s="49" t="str">
        <f t="shared" si="18"/>
        <v/>
      </c>
      <c r="AW63" s="62"/>
      <c r="AX63" s="49" t="str">
        <f t="shared" si="19"/>
        <v/>
      </c>
      <c r="AY63" s="62"/>
      <c r="AZ63" s="49" t="str">
        <f t="shared" si="20"/>
        <v/>
      </c>
      <c r="BA63" s="62"/>
      <c r="BB63" s="49" t="str">
        <f t="shared" si="21"/>
        <v/>
      </c>
      <c r="BC63" s="62"/>
    </row>
    <row r="64" spans="1:55">
      <c r="A64" s="60" t="str">
        <f t="shared" si="0"/>
        <v/>
      </c>
      <c r="B64" s="138"/>
      <c r="D64" s="49" t="str">
        <f t="shared" si="1"/>
        <v/>
      </c>
      <c r="E64" s="62"/>
      <c r="F64" s="49" t="str">
        <f t="shared" si="26"/>
        <v/>
      </c>
      <c r="G64" s="62"/>
      <c r="H64" s="49" t="str">
        <f t="shared" si="26"/>
        <v/>
      </c>
      <c r="I64" s="62"/>
      <c r="J64" s="49" t="str">
        <f t="shared" si="26"/>
        <v/>
      </c>
      <c r="K64" s="62"/>
      <c r="L64" s="49" t="str">
        <f t="shared" si="3"/>
        <v/>
      </c>
      <c r="M64" s="62"/>
      <c r="N64" s="49" t="str">
        <f t="shared" si="4"/>
        <v/>
      </c>
      <c r="O64" s="62"/>
      <c r="P64" s="49" t="str">
        <f t="shared" si="5"/>
        <v/>
      </c>
      <c r="Q64" s="62"/>
      <c r="R64" s="49" t="str">
        <f t="shared" si="6"/>
        <v/>
      </c>
      <c r="S64" s="62"/>
      <c r="T64" s="49" t="str">
        <f t="shared" si="7"/>
        <v/>
      </c>
      <c r="U64" s="62"/>
      <c r="V64" s="49" t="str">
        <f t="shared" si="8"/>
        <v/>
      </c>
      <c r="W64" s="62"/>
      <c r="X64" s="49" t="str">
        <f t="shared" si="9"/>
        <v/>
      </c>
      <c r="Y64" s="62"/>
      <c r="Z64" s="49" t="str">
        <f t="shared" si="10"/>
        <v/>
      </c>
      <c r="AA64" s="62"/>
      <c r="AB64" s="49" t="str">
        <f t="shared" si="11"/>
        <v/>
      </c>
      <c r="AC64" s="62"/>
      <c r="AD64" s="49" t="str">
        <f t="shared" si="12"/>
        <v/>
      </c>
      <c r="AE64" s="62"/>
      <c r="AF64" s="49" t="str">
        <f t="shared" si="27"/>
        <v/>
      </c>
      <c r="AG64" s="62"/>
      <c r="AH64" s="49" t="str">
        <f t="shared" si="27"/>
        <v/>
      </c>
      <c r="AI64" s="62"/>
      <c r="AJ64" s="49" t="str">
        <f t="shared" si="27"/>
        <v/>
      </c>
      <c r="AK64" s="62"/>
      <c r="AL64" s="49" t="str">
        <f t="shared" si="27"/>
        <v/>
      </c>
      <c r="AM64" s="62"/>
      <c r="AN64" s="49" t="str">
        <f t="shared" si="14"/>
        <v/>
      </c>
      <c r="AO64" s="62"/>
      <c r="AP64" s="49" t="str">
        <f t="shared" si="15"/>
        <v/>
      </c>
      <c r="AQ64" s="62"/>
      <c r="AR64" s="49" t="str">
        <f t="shared" si="16"/>
        <v/>
      </c>
      <c r="AS64" s="62"/>
      <c r="AT64" s="49" t="str">
        <f t="shared" si="17"/>
        <v/>
      </c>
      <c r="AU64" s="62"/>
      <c r="AV64" s="49" t="str">
        <f t="shared" si="18"/>
        <v/>
      </c>
      <c r="AW64" s="62"/>
      <c r="AX64" s="49" t="str">
        <f t="shared" si="19"/>
        <v/>
      </c>
      <c r="AY64" s="62"/>
      <c r="AZ64" s="49" t="str">
        <f t="shared" si="20"/>
        <v/>
      </c>
      <c r="BA64" s="62"/>
      <c r="BB64" s="49" t="str">
        <f t="shared" si="21"/>
        <v/>
      </c>
      <c r="BC64" s="62"/>
    </row>
    <row r="65" spans="1:55">
      <c r="A65" s="60" t="str">
        <f t="shared" si="0"/>
        <v/>
      </c>
      <c r="B65" s="138"/>
      <c r="D65" s="49" t="str">
        <f t="shared" si="1"/>
        <v/>
      </c>
      <c r="E65" s="62"/>
      <c r="F65" s="49" t="str">
        <f t="shared" si="26"/>
        <v/>
      </c>
      <c r="G65" s="62"/>
      <c r="H65" s="49" t="str">
        <f t="shared" si="26"/>
        <v/>
      </c>
      <c r="I65" s="62"/>
      <c r="J65" s="49" t="str">
        <f t="shared" si="26"/>
        <v/>
      </c>
      <c r="K65" s="62"/>
      <c r="L65" s="49" t="str">
        <f t="shared" si="3"/>
        <v/>
      </c>
      <c r="M65" s="62"/>
      <c r="N65" s="49" t="str">
        <f t="shared" si="4"/>
        <v/>
      </c>
      <c r="O65" s="62"/>
      <c r="P65" s="49" t="str">
        <f t="shared" si="5"/>
        <v/>
      </c>
      <c r="Q65" s="62"/>
      <c r="R65" s="49" t="str">
        <f t="shared" si="6"/>
        <v/>
      </c>
      <c r="S65" s="62"/>
      <c r="T65" s="49" t="str">
        <f t="shared" si="7"/>
        <v/>
      </c>
      <c r="U65" s="62"/>
      <c r="V65" s="49" t="str">
        <f t="shared" si="8"/>
        <v/>
      </c>
      <c r="W65" s="62"/>
      <c r="X65" s="49" t="str">
        <f t="shared" si="9"/>
        <v/>
      </c>
      <c r="Y65" s="62"/>
      <c r="Z65" s="49" t="str">
        <f t="shared" si="10"/>
        <v/>
      </c>
      <c r="AA65" s="62"/>
      <c r="AB65" s="49" t="str">
        <f t="shared" si="11"/>
        <v/>
      </c>
      <c r="AC65" s="62"/>
      <c r="AD65" s="49" t="str">
        <f t="shared" si="12"/>
        <v/>
      </c>
      <c r="AE65" s="62"/>
      <c r="AF65" s="49" t="str">
        <f t="shared" si="27"/>
        <v/>
      </c>
      <c r="AG65" s="62"/>
      <c r="AH65" s="49" t="str">
        <f t="shared" si="27"/>
        <v/>
      </c>
      <c r="AI65" s="62"/>
      <c r="AJ65" s="49" t="str">
        <f t="shared" si="27"/>
        <v/>
      </c>
      <c r="AK65" s="62"/>
      <c r="AL65" s="49" t="str">
        <f t="shared" si="27"/>
        <v/>
      </c>
      <c r="AM65" s="62"/>
      <c r="AN65" s="49" t="str">
        <f t="shared" si="14"/>
        <v/>
      </c>
      <c r="AO65" s="62"/>
      <c r="AP65" s="49" t="str">
        <f t="shared" si="15"/>
        <v/>
      </c>
      <c r="AQ65" s="62"/>
      <c r="AR65" s="49" t="str">
        <f t="shared" si="16"/>
        <v/>
      </c>
      <c r="AS65" s="62"/>
      <c r="AT65" s="49" t="str">
        <f t="shared" si="17"/>
        <v/>
      </c>
      <c r="AU65" s="62"/>
      <c r="AV65" s="49" t="str">
        <f t="shared" si="18"/>
        <v/>
      </c>
      <c r="AW65" s="62"/>
      <c r="AX65" s="49" t="str">
        <f t="shared" si="19"/>
        <v/>
      </c>
      <c r="AY65" s="62"/>
      <c r="AZ65" s="49" t="str">
        <f t="shared" si="20"/>
        <v/>
      </c>
      <c r="BA65" s="62"/>
      <c r="BB65" s="49" t="str">
        <f t="shared" si="21"/>
        <v/>
      </c>
      <c r="BC65" s="62"/>
    </row>
    <row r="66" spans="1:55">
      <c r="A66" s="60" t="str">
        <f t="shared" si="0"/>
        <v/>
      </c>
      <c r="B66" s="138"/>
      <c r="D66" s="49" t="str">
        <f t="shared" si="1"/>
        <v/>
      </c>
      <c r="E66" s="62"/>
      <c r="F66" s="49" t="str">
        <f t="shared" si="26"/>
        <v/>
      </c>
      <c r="G66" s="62"/>
      <c r="H66" s="49" t="str">
        <f t="shared" si="26"/>
        <v/>
      </c>
      <c r="I66" s="62"/>
      <c r="J66" s="49" t="str">
        <f t="shared" si="26"/>
        <v/>
      </c>
      <c r="K66" s="62"/>
      <c r="L66" s="49" t="str">
        <f t="shared" si="3"/>
        <v/>
      </c>
      <c r="M66" s="62"/>
      <c r="N66" s="49" t="str">
        <f t="shared" si="4"/>
        <v/>
      </c>
      <c r="O66" s="62"/>
      <c r="P66" s="49" t="str">
        <f t="shared" si="5"/>
        <v/>
      </c>
      <c r="Q66" s="62"/>
      <c r="R66" s="49" t="str">
        <f t="shared" si="6"/>
        <v/>
      </c>
      <c r="S66" s="62"/>
      <c r="T66" s="49" t="str">
        <f t="shared" si="7"/>
        <v/>
      </c>
      <c r="U66" s="62"/>
      <c r="V66" s="49" t="str">
        <f t="shared" si="8"/>
        <v/>
      </c>
      <c r="W66" s="62"/>
      <c r="X66" s="49" t="str">
        <f t="shared" si="9"/>
        <v/>
      </c>
      <c r="Y66" s="62"/>
      <c r="Z66" s="49" t="str">
        <f t="shared" si="10"/>
        <v/>
      </c>
      <c r="AA66" s="62"/>
      <c r="AB66" s="49" t="str">
        <f t="shared" si="11"/>
        <v/>
      </c>
      <c r="AC66" s="62"/>
      <c r="AD66" s="49" t="str">
        <f t="shared" si="12"/>
        <v/>
      </c>
      <c r="AE66" s="62"/>
      <c r="AF66" s="49" t="str">
        <f t="shared" si="27"/>
        <v/>
      </c>
      <c r="AG66" s="62"/>
      <c r="AH66" s="49" t="str">
        <f t="shared" si="27"/>
        <v/>
      </c>
      <c r="AI66" s="62"/>
      <c r="AJ66" s="49" t="str">
        <f t="shared" si="27"/>
        <v/>
      </c>
      <c r="AK66" s="62"/>
      <c r="AL66" s="49" t="str">
        <f t="shared" si="27"/>
        <v/>
      </c>
      <c r="AM66" s="62"/>
      <c r="AN66" s="49" t="str">
        <f t="shared" si="14"/>
        <v/>
      </c>
      <c r="AO66" s="62"/>
      <c r="AP66" s="49" t="str">
        <f t="shared" si="15"/>
        <v/>
      </c>
      <c r="AQ66" s="62"/>
      <c r="AR66" s="49" t="str">
        <f t="shared" si="16"/>
        <v/>
      </c>
      <c r="AS66" s="62"/>
      <c r="AT66" s="49" t="str">
        <f t="shared" si="17"/>
        <v/>
      </c>
      <c r="AU66" s="62"/>
      <c r="AV66" s="49" t="str">
        <f t="shared" si="18"/>
        <v/>
      </c>
      <c r="AW66" s="62"/>
      <c r="AX66" s="49" t="str">
        <f t="shared" si="19"/>
        <v/>
      </c>
      <c r="AY66" s="62"/>
      <c r="AZ66" s="49" t="str">
        <f t="shared" si="20"/>
        <v/>
      </c>
      <c r="BA66" s="62"/>
      <c r="BB66" s="49" t="str">
        <f t="shared" si="21"/>
        <v/>
      </c>
      <c r="BC66" s="62"/>
    </row>
    <row r="67" spans="1:55">
      <c r="A67" s="60" t="str">
        <f t="shared" si="0"/>
        <v/>
      </c>
      <c r="B67" s="65"/>
      <c r="D67" s="49" t="str">
        <f t="shared" si="1"/>
        <v/>
      </c>
      <c r="E67" s="62"/>
      <c r="F67" s="49" t="str">
        <f t="shared" si="26"/>
        <v/>
      </c>
      <c r="G67" s="62"/>
      <c r="H67" s="49" t="str">
        <f t="shared" si="26"/>
        <v/>
      </c>
      <c r="I67" s="62"/>
      <c r="J67" s="49" t="str">
        <f t="shared" si="26"/>
        <v/>
      </c>
      <c r="K67" s="62"/>
      <c r="L67" s="49" t="str">
        <f t="shared" si="3"/>
        <v/>
      </c>
      <c r="M67" s="62"/>
      <c r="N67" s="49" t="str">
        <f t="shared" si="4"/>
        <v/>
      </c>
      <c r="O67" s="62"/>
      <c r="P67" s="49" t="str">
        <f t="shared" si="5"/>
        <v/>
      </c>
      <c r="Q67" s="62"/>
      <c r="R67" s="49" t="str">
        <f t="shared" si="6"/>
        <v/>
      </c>
      <c r="S67" s="62"/>
      <c r="T67" s="49" t="str">
        <f t="shared" si="7"/>
        <v/>
      </c>
      <c r="U67" s="62"/>
      <c r="V67" s="49" t="str">
        <f t="shared" si="8"/>
        <v/>
      </c>
      <c r="W67" s="62"/>
      <c r="X67" s="49" t="str">
        <f t="shared" si="9"/>
        <v/>
      </c>
      <c r="Y67" s="62"/>
      <c r="Z67" s="49" t="str">
        <f t="shared" si="10"/>
        <v/>
      </c>
      <c r="AA67" s="62"/>
      <c r="AB67" s="49" t="str">
        <f t="shared" si="11"/>
        <v/>
      </c>
      <c r="AC67" s="62"/>
      <c r="AD67" s="49" t="str">
        <f t="shared" si="12"/>
        <v/>
      </c>
      <c r="AE67" s="62"/>
      <c r="AF67" s="49" t="str">
        <f t="shared" si="27"/>
        <v/>
      </c>
      <c r="AG67" s="62"/>
      <c r="AH67" s="49" t="str">
        <f t="shared" si="27"/>
        <v/>
      </c>
      <c r="AI67" s="62"/>
      <c r="AJ67" s="49" t="str">
        <f t="shared" si="27"/>
        <v/>
      </c>
      <c r="AK67" s="62"/>
      <c r="AL67" s="49" t="str">
        <f t="shared" si="27"/>
        <v/>
      </c>
      <c r="AM67" s="62"/>
      <c r="AN67" s="49" t="str">
        <f t="shared" si="14"/>
        <v/>
      </c>
      <c r="AO67" s="62"/>
      <c r="AP67" s="49" t="str">
        <f t="shared" si="15"/>
        <v/>
      </c>
      <c r="AQ67" s="62"/>
      <c r="AR67" s="49" t="str">
        <f t="shared" si="16"/>
        <v/>
      </c>
      <c r="AS67" s="62"/>
      <c r="AT67" s="49" t="str">
        <f t="shared" si="17"/>
        <v/>
      </c>
      <c r="AU67" s="62"/>
      <c r="AV67" s="49" t="str">
        <f t="shared" si="18"/>
        <v/>
      </c>
      <c r="AW67" s="62"/>
      <c r="AX67" s="49" t="str">
        <f t="shared" si="19"/>
        <v/>
      </c>
      <c r="AY67" s="62"/>
      <c r="AZ67" s="49" t="str">
        <f t="shared" si="20"/>
        <v/>
      </c>
      <c r="BA67" s="62"/>
      <c r="BB67" s="49" t="str">
        <f t="shared" si="21"/>
        <v/>
      </c>
      <c r="BC67" s="62"/>
    </row>
    <row r="68" spans="1:55">
      <c r="A68" s="60" t="str">
        <f t="shared" si="0"/>
        <v/>
      </c>
      <c r="B68" s="65"/>
      <c r="D68" s="49" t="str">
        <f t="shared" si="1"/>
        <v/>
      </c>
      <c r="E68" s="62"/>
      <c r="F68" s="49" t="str">
        <f t="shared" si="26"/>
        <v/>
      </c>
      <c r="G68" s="62"/>
      <c r="H68" s="49" t="str">
        <f t="shared" si="26"/>
        <v/>
      </c>
      <c r="I68" s="62"/>
      <c r="J68" s="49" t="str">
        <f t="shared" si="26"/>
        <v/>
      </c>
      <c r="K68" s="62"/>
      <c r="L68" s="49" t="str">
        <f t="shared" si="3"/>
        <v/>
      </c>
      <c r="M68" s="62"/>
      <c r="N68" s="49" t="str">
        <f t="shared" si="4"/>
        <v/>
      </c>
      <c r="O68" s="62"/>
      <c r="P68" s="49" t="str">
        <f t="shared" si="5"/>
        <v/>
      </c>
      <c r="Q68" s="62"/>
      <c r="R68" s="49" t="str">
        <f t="shared" si="6"/>
        <v/>
      </c>
      <c r="S68" s="62"/>
      <c r="T68" s="49" t="str">
        <f t="shared" si="7"/>
        <v/>
      </c>
      <c r="U68" s="62"/>
      <c r="V68" s="49" t="str">
        <f t="shared" si="8"/>
        <v/>
      </c>
      <c r="W68" s="62"/>
      <c r="X68" s="49" t="str">
        <f t="shared" si="9"/>
        <v/>
      </c>
      <c r="Y68" s="62"/>
      <c r="Z68" s="49" t="str">
        <f t="shared" si="10"/>
        <v/>
      </c>
      <c r="AA68" s="62"/>
      <c r="AB68" s="49" t="str">
        <f t="shared" si="11"/>
        <v/>
      </c>
      <c r="AC68" s="62"/>
      <c r="AD68" s="49" t="str">
        <f t="shared" si="12"/>
        <v/>
      </c>
      <c r="AE68" s="62"/>
      <c r="AF68" s="49" t="str">
        <f t="shared" si="27"/>
        <v/>
      </c>
      <c r="AG68" s="62"/>
      <c r="AH68" s="49" t="str">
        <f t="shared" si="27"/>
        <v/>
      </c>
      <c r="AI68" s="62"/>
      <c r="AJ68" s="49" t="str">
        <f t="shared" si="27"/>
        <v/>
      </c>
      <c r="AK68" s="62"/>
      <c r="AL68" s="49" t="str">
        <f t="shared" si="27"/>
        <v/>
      </c>
      <c r="AM68" s="62"/>
      <c r="AN68" s="49" t="str">
        <f t="shared" si="14"/>
        <v/>
      </c>
      <c r="AO68" s="62"/>
      <c r="AP68" s="49" t="str">
        <f t="shared" si="15"/>
        <v/>
      </c>
      <c r="AQ68" s="62"/>
      <c r="AR68" s="49" t="str">
        <f t="shared" si="16"/>
        <v/>
      </c>
      <c r="AS68" s="62"/>
      <c r="AT68" s="49" t="str">
        <f t="shared" si="17"/>
        <v/>
      </c>
      <c r="AU68" s="62"/>
      <c r="AV68" s="49" t="str">
        <f t="shared" si="18"/>
        <v/>
      </c>
      <c r="AW68" s="62"/>
      <c r="AX68" s="49" t="str">
        <f t="shared" si="19"/>
        <v/>
      </c>
      <c r="AY68" s="62"/>
      <c r="AZ68" s="49" t="str">
        <f t="shared" si="20"/>
        <v/>
      </c>
      <c r="BA68" s="62"/>
      <c r="BB68" s="49" t="str">
        <f t="shared" si="21"/>
        <v/>
      </c>
      <c r="BC68" s="62"/>
    </row>
    <row r="69" spans="1:55">
      <c r="A69" s="60"/>
      <c r="B69" s="65"/>
      <c r="D69" s="49" t="str">
        <f t="shared" si="1"/>
        <v/>
      </c>
      <c r="E69" s="62"/>
      <c r="F69" s="49" t="str">
        <f t="shared" si="26"/>
        <v/>
      </c>
      <c r="G69" s="62"/>
      <c r="H69" s="49" t="str">
        <f t="shared" si="26"/>
        <v/>
      </c>
      <c r="I69" s="62"/>
      <c r="J69" s="49" t="str">
        <f t="shared" si="26"/>
        <v/>
      </c>
      <c r="K69" s="62"/>
      <c r="L69" s="49" t="str">
        <f t="shared" si="3"/>
        <v/>
      </c>
      <c r="M69" s="62"/>
      <c r="N69" s="49" t="str">
        <f t="shared" si="4"/>
        <v/>
      </c>
      <c r="O69" s="62"/>
      <c r="P69" s="49" t="str">
        <f t="shared" si="5"/>
        <v/>
      </c>
      <c r="Q69" s="62"/>
      <c r="R69" s="49" t="str">
        <f t="shared" si="6"/>
        <v/>
      </c>
      <c r="S69" s="62"/>
      <c r="T69" s="49" t="str">
        <f t="shared" si="7"/>
        <v/>
      </c>
      <c r="U69" s="62"/>
      <c r="V69" s="49" t="str">
        <f t="shared" si="8"/>
        <v/>
      </c>
      <c r="W69" s="62"/>
      <c r="X69" s="49" t="str">
        <f t="shared" si="9"/>
        <v/>
      </c>
      <c r="Y69" s="62"/>
      <c r="Z69" s="49" t="str">
        <f t="shared" si="10"/>
        <v/>
      </c>
      <c r="AA69" s="62"/>
      <c r="AB69" s="49" t="str">
        <f t="shared" si="11"/>
        <v/>
      </c>
      <c r="AC69" s="62"/>
      <c r="AD69" s="49" t="str">
        <f t="shared" si="12"/>
        <v/>
      </c>
      <c r="AE69" s="62"/>
      <c r="AF69" s="49" t="str">
        <f t="shared" si="27"/>
        <v/>
      </c>
      <c r="AG69" s="62"/>
      <c r="AH69" s="49" t="str">
        <f t="shared" si="27"/>
        <v/>
      </c>
      <c r="AI69" s="62"/>
      <c r="AJ69" s="49" t="str">
        <f t="shared" si="27"/>
        <v/>
      </c>
      <c r="AK69" s="62"/>
      <c r="AL69" s="49" t="str">
        <f t="shared" si="27"/>
        <v/>
      </c>
      <c r="AM69" s="62"/>
      <c r="AN69" s="49" t="str">
        <f t="shared" si="14"/>
        <v/>
      </c>
      <c r="AO69" s="62"/>
      <c r="AP69" s="49" t="str">
        <f t="shared" si="15"/>
        <v/>
      </c>
      <c r="AQ69" s="62"/>
      <c r="AR69" s="49" t="str">
        <f t="shared" si="16"/>
        <v/>
      </c>
      <c r="AS69" s="62"/>
      <c r="AT69" s="49" t="str">
        <f t="shared" si="17"/>
        <v/>
      </c>
      <c r="AU69" s="62"/>
      <c r="AV69" s="49" t="str">
        <f t="shared" si="18"/>
        <v/>
      </c>
      <c r="AW69" s="62"/>
      <c r="AX69" s="49" t="str">
        <f t="shared" si="19"/>
        <v/>
      </c>
      <c r="AY69" s="62"/>
      <c r="AZ69" s="49" t="str">
        <f t="shared" si="20"/>
        <v/>
      </c>
      <c r="BA69" s="62"/>
      <c r="BB69" s="49" t="str">
        <f t="shared" si="21"/>
        <v/>
      </c>
      <c r="BC69" s="62"/>
    </row>
    <row r="70" spans="1:55">
      <c r="A70" s="60"/>
      <c r="B70" s="65"/>
      <c r="D70" s="49" t="str">
        <f t="shared" ref="D70:D101" si="28">IF(E70="","",D69+1)</f>
        <v/>
      </c>
      <c r="E70" s="62"/>
      <c r="F70" s="49" t="str">
        <f t="shared" ref="F70:R85" si="29">IF(G70=0,"",F69+1)</f>
        <v/>
      </c>
      <c r="G70" s="62"/>
      <c r="H70" s="49" t="str">
        <f t="shared" si="29"/>
        <v/>
      </c>
      <c r="I70" s="62"/>
      <c r="J70" s="49" t="str">
        <f t="shared" si="29"/>
        <v/>
      </c>
      <c r="K70" s="62"/>
      <c r="L70" s="49" t="str">
        <f t="shared" si="29"/>
        <v/>
      </c>
      <c r="M70" s="62"/>
      <c r="N70" s="49" t="str">
        <f t="shared" si="29"/>
        <v/>
      </c>
      <c r="O70" s="62"/>
      <c r="P70" s="49" t="str">
        <f t="shared" si="29"/>
        <v/>
      </c>
      <c r="Q70" s="62"/>
      <c r="R70" s="49" t="str">
        <f t="shared" si="29"/>
        <v/>
      </c>
      <c r="S70" s="62"/>
      <c r="T70" s="49" t="str">
        <f t="shared" ref="T70:T101" si="30">IF(U70=0,"",T69+1)</f>
        <v/>
      </c>
      <c r="U70" s="62"/>
      <c r="V70" s="49" t="str">
        <f t="shared" ref="V70:V101" si="31">IF(W70=0,"",V69+1)</f>
        <v/>
      </c>
      <c r="W70" s="62"/>
      <c r="X70" s="49" t="str">
        <f t="shared" ref="X70:X101" si="32">IF(Y70=0,"",X69+1)</f>
        <v/>
      </c>
      <c r="Y70" s="62"/>
      <c r="Z70" s="49" t="str">
        <f t="shared" ref="Z70:Z101" si="33">IF(AA70=0,"",Z69+1)</f>
        <v/>
      </c>
      <c r="AA70" s="62"/>
      <c r="AB70" s="49" t="str">
        <f t="shared" ref="AB70:AB101" si="34">IF(AC70=0,"",AB69+1)</f>
        <v/>
      </c>
      <c r="AC70" s="62"/>
      <c r="AD70" s="49" t="str">
        <f t="shared" ref="AD70:AD101" si="35">IF(AE70=0,"",AD69+1)</f>
        <v/>
      </c>
      <c r="AE70" s="62"/>
      <c r="AF70" s="49" t="str">
        <f t="shared" ref="AF70:AF101" si="36">IF(AG70=0,"",AF69+1)</f>
        <v/>
      </c>
      <c r="AG70" s="62"/>
      <c r="AH70" s="49" t="str">
        <f t="shared" ref="AH70:AH101" si="37">IF(AI70=0,"",AH69+1)</f>
        <v/>
      </c>
      <c r="AI70" s="62"/>
      <c r="AJ70" s="49" t="str">
        <f t="shared" ref="AJ70:AJ101" si="38">IF(AK70=0,"",AJ69+1)</f>
        <v/>
      </c>
      <c r="AK70" s="62"/>
      <c r="AL70" s="49" t="str">
        <f t="shared" ref="AL70:AL101" si="39">IF(AM70=0,"",AL69+1)</f>
        <v/>
      </c>
      <c r="AM70" s="62"/>
      <c r="AN70" s="49" t="str">
        <f t="shared" ref="AN70:AN101" si="40">IF(AO70=0,"",AN69+1)</f>
        <v/>
      </c>
      <c r="AO70" s="62"/>
      <c r="AP70" s="49" t="str">
        <f t="shared" ref="AP70:AP101" si="41">IF(AQ70=0,"",AP69+1)</f>
        <v/>
      </c>
      <c r="AQ70" s="62"/>
      <c r="AR70" s="49" t="str">
        <f t="shared" ref="AR70:AR101" si="42">IF(AS70=0,"",AR69+1)</f>
        <v/>
      </c>
      <c r="AS70" s="62"/>
      <c r="AT70" s="49" t="str">
        <f t="shared" ref="AT70:AT101" si="43">IF(AU70=0,"",AT69+1)</f>
        <v/>
      </c>
      <c r="AU70" s="62"/>
      <c r="AV70" s="49" t="str">
        <f t="shared" ref="AV70:AV101" si="44">IF(AW70=0,"",AV69+1)</f>
        <v/>
      </c>
      <c r="AW70" s="62"/>
      <c r="AX70" s="49" t="str">
        <f t="shared" ref="AX70:AX101" si="45">IF(AY70=0,"",AX69+1)</f>
        <v/>
      </c>
      <c r="AY70" s="62"/>
      <c r="AZ70" s="49" t="str">
        <f t="shared" ref="AZ70:AZ101" si="46">IF(BA70=0,"",AZ69+1)</f>
        <v/>
      </c>
      <c r="BA70" s="62"/>
      <c r="BB70" s="49" t="str">
        <f t="shared" ref="BB70:BB101" si="47">IF(BC70=0,"",BB69+1)</f>
        <v/>
      </c>
      <c r="BC70" s="62"/>
    </row>
    <row r="71" spans="1:55">
      <c r="A71" s="60"/>
      <c r="B71" s="65"/>
      <c r="D71" s="49" t="str">
        <f t="shared" si="28"/>
        <v/>
      </c>
      <c r="E71" s="62"/>
      <c r="F71" s="49" t="str">
        <f t="shared" si="29"/>
        <v/>
      </c>
      <c r="G71" s="62"/>
      <c r="H71" s="49" t="str">
        <f t="shared" si="29"/>
        <v/>
      </c>
      <c r="I71" s="62"/>
      <c r="J71" s="49" t="str">
        <f t="shared" si="29"/>
        <v/>
      </c>
      <c r="K71" s="62"/>
      <c r="L71" s="49" t="str">
        <f t="shared" si="29"/>
        <v/>
      </c>
      <c r="M71" s="62"/>
      <c r="N71" s="49" t="str">
        <f t="shared" si="29"/>
        <v/>
      </c>
      <c r="O71" s="62"/>
      <c r="P71" s="49" t="str">
        <f t="shared" si="29"/>
        <v/>
      </c>
      <c r="Q71" s="62"/>
      <c r="R71" s="49" t="str">
        <f t="shared" si="29"/>
        <v/>
      </c>
      <c r="S71" s="62"/>
      <c r="T71" s="49" t="str">
        <f t="shared" si="30"/>
        <v/>
      </c>
      <c r="U71" s="62"/>
      <c r="V71" s="49" t="str">
        <f t="shared" si="31"/>
        <v/>
      </c>
      <c r="W71" s="62"/>
      <c r="X71" s="49" t="str">
        <f t="shared" si="32"/>
        <v/>
      </c>
      <c r="Y71" s="62"/>
      <c r="Z71" s="49" t="str">
        <f t="shared" si="33"/>
        <v/>
      </c>
      <c r="AA71" s="62"/>
      <c r="AB71" s="49" t="str">
        <f t="shared" si="34"/>
        <v/>
      </c>
      <c r="AC71" s="62"/>
      <c r="AD71" s="49" t="str">
        <f t="shared" si="35"/>
        <v/>
      </c>
      <c r="AE71" s="62"/>
      <c r="AF71" s="49" t="str">
        <f t="shared" si="36"/>
        <v/>
      </c>
      <c r="AG71" s="62"/>
      <c r="AH71" s="49" t="str">
        <f t="shared" si="37"/>
        <v/>
      </c>
      <c r="AI71" s="62"/>
      <c r="AJ71" s="49" t="str">
        <f t="shared" si="38"/>
        <v/>
      </c>
      <c r="AK71" s="62"/>
      <c r="AL71" s="49" t="str">
        <f t="shared" si="39"/>
        <v/>
      </c>
      <c r="AM71" s="62"/>
      <c r="AN71" s="49" t="str">
        <f t="shared" si="40"/>
        <v/>
      </c>
      <c r="AO71" s="62"/>
      <c r="AP71" s="49" t="str">
        <f t="shared" si="41"/>
        <v/>
      </c>
      <c r="AQ71" s="62"/>
      <c r="AR71" s="49" t="str">
        <f t="shared" si="42"/>
        <v/>
      </c>
      <c r="AS71" s="62"/>
      <c r="AT71" s="49" t="str">
        <f t="shared" si="43"/>
        <v/>
      </c>
      <c r="AU71" s="62"/>
      <c r="AV71" s="49" t="str">
        <f t="shared" si="44"/>
        <v/>
      </c>
      <c r="AW71" s="62"/>
      <c r="AX71" s="49" t="str">
        <f t="shared" si="45"/>
        <v/>
      </c>
      <c r="AY71" s="62"/>
      <c r="AZ71" s="49" t="str">
        <f t="shared" si="46"/>
        <v/>
      </c>
      <c r="BA71" s="62"/>
      <c r="BB71" s="49" t="str">
        <f t="shared" si="47"/>
        <v/>
      </c>
      <c r="BC71" s="62"/>
    </row>
    <row r="72" spans="1:55">
      <c r="A72" s="60"/>
      <c r="B72" s="65"/>
      <c r="D72" s="49" t="str">
        <f t="shared" si="28"/>
        <v/>
      </c>
      <c r="E72" s="62"/>
      <c r="F72" s="49" t="str">
        <f t="shared" si="29"/>
        <v/>
      </c>
      <c r="G72" s="62"/>
      <c r="H72" s="49" t="str">
        <f t="shared" si="29"/>
        <v/>
      </c>
      <c r="I72" s="62"/>
      <c r="J72" s="49" t="str">
        <f t="shared" si="29"/>
        <v/>
      </c>
      <c r="K72" s="62"/>
      <c r="L72" s="49" t="str">
        <f t="shared" si="29"/>
        <v/>
      </c>
      <c r="M72" s="62"/>
      <c r="N72" s="49" t="str">
        <f t="shared" si="29"/>
        <v/>
      </c>
      <c r="O72" s="62"/>
      <c r="P72" s="49" t="str">
        <f t="shared" si="29"/>
        <v/>
      </c>
      <c r="Q72" s="62"/>
      <c r="R72" s="49" t="str">
        <f t="shared" si="29"/>
        <v/>
      </c>
      <c r="S72" s="62"/>
      <c r="T72" s="49" t="str">
        <f t="shared" si="30"/>
        <v/>
      </c>
      <c r="U72" s="62"/>
      <c r="V72" s="49" t="str">
        <f t="shared" si="31"/>
        <v/>
      </c>
      <c r="W72" s="62"/>
      <c r="X72" s="49" t="str">
        <f t="shared" si="32"/>
        <v/>
      </c>
      <c r="Y72" s="62"/>
      <c r="Z72" s="49" t="str">
        <f t="shared" si="33"/>
        <v/>
      </c>
      <c r="AA72" s="62"/>
      <c r="AB72" s="49" t="str">
        <f t="shared" si="34"/>
        <v/>
      </c>
      <c r="AC72" s="62"/>
      <c r="AD72" s="49" t="str">
        <f t="shared" si="35"/>
        <v/>
      </c>
      <c r="AE72" s="62"/>
      <c r="AF72" s="49" t="str">
        <f t="shared" si="36"/>
        <v/>
      </c>
      <c r="AG72" s="62"/>
      <c r="AH72" s="49" t="str">
        <f t="shared" si="37"/>
        <v/>
      </c>
      <c r="AI72" s="62"/>
      <c r="AJ72" s="49" t="str">
        <f t="shared" si="38"/>
        <v/>
      </c>
      <c r="AK72" s="62"/>
      <c r="AL72" s="49" t="str">
        <f t="shared" si="39"/>
        <v/>
      </c>
      <c r="AM72" s="62"/>
      <c r="AN72" s="49" t="str">
        <f t="shared" si="40"/>
        <v/>
      </c>
      <c r="AO72" s="62"/>
      <c r="AP72" s="49" t="str">
        <f t="shared" si="41"/>
        <v/>
      </c>
      <c r="AQ72" s="62"/>
      <c r="AR72" s="49" t="str">
        <f t="shared" si="42"/>
        <v/>
      </c>
      <c r="AS72" s="62"/>
      <c r="AT72" s="49" t="str">
        <f t="shared" si="43"/>
        <v/>
      </c>
      <c r="AU72" s="62"/>
      <c r="AV72" s="49" t="str">
        <f t="shared" si="44"/>
        <v/>
      </c>
      <c r="AW72" s="62"/>
      <c r="AX72" s="49" t="str">
        <f t="shared" si="45"/>
        <v/>
      </c>
      <c r="AY72" s="62"/>
      <c r="AZ72" s="49" t="str">
        <f t="shared" si="46"/>
        <v/>
      </c>
      <c r="BA72" s="62"/>
      <c r="BB72" s="49" t="str">
        <f t="shared" si="47"/>
        <v/>
      </c>
      <c r="BC72" s="62"/>
    </row>
    <row r="73" spans="1:55">
      <c r="A73" s="60"/>
      <c r="B73" s="65"/>
      <c r="D73" s="49" t="str">
        <f t="shared" si="28"/>
        <v/>
      </c>
      <c r="E73" s="62"/>
      <c r="F73" s="49" t="str">
        <f t="shared" si="29"/>
        <v/>
      </c>
      <c r="G73" s="62"/>
      <c r="H73" s="49" t="str">
        <f t="shared" si="29"/>
        <v/>
      </c>
      <c r="I73" s="62"/>
      <c r="J73" s="49" t="str">
        <f t="shared" si="29"/>
        <v/>
      </c>
      <c r="K73" s="62"/>
      <c r="L73" s="49" t="str">
        <f t="shared" si="29"/>
        <v/>
      </c>
      <c r="M73" s="62"/>
      <c r="N73" s="49" t="str">
        <f t="shared" si="29"/>
        <v/>
      </c>
      <c r="O73" s="62"/>
      <c r="P73" s="49" t="str">
        <f t="shared" si="29"/>
        <v/>
      </c>
      <c r="Q73" s="62"/>
      <c r="R73" s="49" t="str">
        <f t="shared" si="29"/>
        <v/>
      </c>
      <c r="S73" s="62"/>
      <c r="T73" s="49" t="str">
        <f t="shared" si="30"/>
        <v/>
      </c>
      <c r="U73" s="62"/>
      <c r="V73" s="49" t="str">
        <f t="shared" si="31"/>
        <v/>
      </c>
      <c r="W73" s="62"/>
      <c r="X73" s="49" t="str">
        <f t="shared" si="32"/>
        <v/>
      </c>
      <c r="Y73" s="62"/>
      <c r="Z73" s="49" t="str">
        <f t="shared" si="33"/>
        <v/>
      </c>
      <c r="AA73" s="62"/>
      <c r="AB73" s="49" t="str">
        <f t="shared" si="34"/>
        <v/>
      </c>
      <c r="AC73" s="62"/>
      <c r="AD73" s="49" t="str">
        <f t="shared" si="35"/>
        <v/>
      </c>
      <c r="AE73" s="62"/>
      <c r="AF73" s="49" t="str">
        <f t="shared" si="36"/>
        <v/>
      </c>
      <c r="AG73" s="62"/>
      <c r="AH73" s="49" t="str">
        <f t="shared" si="37"/>
        <v/>
      </c>
      <c r="AI73" s="62"/>
      <c r="AJ73" s="49" t="str">
        <f t="shared" si="38"/>
        <v/>
      </c>
      <c r="AK73" s="62"/>
      <c r="AL73" s="49" t="str">
        <f t="shared" si="39"/>
        <v/>
      </c>
      <c r="AM73" s="62"/>
      <c r="AN73" s="49" t="str">
        <f t="shared" si="40"/>
        <v/>
      </c>
      <c r="AO73" s="62"/>
      <c r="AP73" s="49" t="str">
        <f t="shared" si="41"/>
        <v/>
      </c>
      <c r="AQ73" s="62"/>
      <c r="AR73" s="49" t="str">
        <f t="shared" si="42"/>
        <v/>
      </c>
      <c r="AS73" s="62"/>
      <c r="AT73" s="49" t="str">
        <f t="shared" si="43"/>
        <v/>
      </c>
      <c r="AU73" s="62"/>
      <c r="AV73" s="49" t="str">
        <f t="shared" si="44"/>
        <v/>
      </c>
      <c r="AW73" s="62"/>
      <c r="AX73" s="49" t="str">
        <f t="shared" si="45"/>
        <v/>
      </c>
      <c r="AY73" s="62"/>
      <c r="AZ73" s="49" t="str">
        <f t="shared" si="46"/>
        <v/>
      </c>
      <c r="BA73" s="62"/>
      <c r="BB73" s="49" t="str">
        <f t="shared" si="47"/>
        <v/>
      </c>
      <c r="BC73" s="62"/>
    </row>
    <row r="74" spans="1:55">
      <c r="A74" s="60"/>
      <c r="B74" s="65"/>
      <c r="D74" s="49" t="str">
        <f t="shared" si="28"/>
        <v/>
      </c>
      <c r="E74" s="62"/>
      <c r="F74" s="49" t="str">
        <f t="shared" si="29"/>
        <v/>
      </c>
      <c r="G74" s="62"/>
      <c r="H74" s="49" t="str">
        <f t="shared" si="29"/>
        <v/>
      </c>
      <c r="I74" s="62"/>
      <c r="J74" s="49" t="str">
        <f t="shared" si="29"/>
        <v/>
      </c>
      <c r="K74" s="62"/>
      <c r="L74" s="49" t="str">
        <f t="shared" si="29"/>
        <v/>
      </c>
      <c r="M74" s="62"/>
      <c r="N74" s="49" t="str">
        <f t="shared" si="29"/>
        <v/>
      </c>
      <c r="O74" s="62"/>
      <c r="P74" s="49" t="str">
        <f t="shared" si="29"/>
        <v/>
      </c>
      <c r="Q74" s="62"/>
      <c r="R74" s="49" t="str">
        <f t="shared" si="29"/>
        <v/>
      </c>
      <c r="S74" s="62"/>
      <c r="T74" s="49" t="str">
        <f t="shared" si="30"/>
        <v/>
      </c>
      <c r="U74" s="62"/>
      <c r="V74" s="49" t="str">
        <f t="shared" si="31"/>
        <v/>
      </c>
      <c r="W74" s="62"/>
      <c r="X74" s="49" t="str">
        <f t="shared" si="32"/>
        <v/>
      </c>
      <c r="Y74" s="62"/>
      <c r="Z74" s="49" t="str">
        <f t="shared" si="33"/>
        <v/>
      </c>
      <c r="AA74" s="62"/>
      <c r="AB74" s="49" t="str">
        <f t="shared" si="34"/>
        <v/>
      </c>
      <c r="AC74" s="62"/>
      <c r="AD74" s="49" t="str">
        <f t="shared" si="35"/>
        <v/>
      </c>
      <c r="AE74" s="62"/>
      <c r="AF74" s="49" t="str">
        <f t="shared" si="36"/>
        <v/>
      </c>
      <c r="AG74" s="62"/>
      <c r="AH74" s="49" t="str">
        <f t="shared" si="37"/>
        <v/>
      </c>
      <c r="AI74" s="62"/>
      <c r="AJ74" s="49" t="str">
        <f t="shared" si="38"/>
        <v/>
      </c>
      <c r="AK74" s="62"/>
      <c r="AL74" s="49" t="str">
        <f t="shared" si="39"/>
        <v/>
      </c>
      <c r="AM74" s="62"/>
      <c r="AN74" s="49" t="str">
        <f t="shared" si="40"/>
        <v/>
      </c>
      <c r="AO74" s="62"/>
      <c r="AP74" s="49" t="str">
        <f t="shared" si="41"/>
        <v/>
      </c>
      <c r="AQ74" s="62"/>
      <c r="AR74" s="49" t="str">
        <f t="shared" si="42"/>
        <v/>
      </c>
      <c r="AS74" s="62"/>
      <c r="AT74" s="49" t="str">
        <f t="shared" si="43"/>
        <v/>
      </c>
      <c r="AU74" s="62"/>
      <c r="AV74" s="49" t="str">
        <f t="shared" si="44"/>
        <v/>
      </c>
      <c r="AW74" s="62"/>
      <c r="AX74" s="49" t="str">
        <f t="shared" si="45"/>
        <v/>
      </c>
      <c r="AY74" s="62"/>
      <c r="AZ74" s="49" t="str">
        <f t="shared" si="46"/>
        <v/>
      </c>
      <c r="BA74" s="62"/>
      <c r="BB74" s="49" t="str">
        <f t="shared" si="47"/>
        <v/>
      </c>
      <c r="BC74" s="62"/>
    </row>
    <row r="75" spans="1:55">
      <c r="A75" s="60"/>
      <c r="B75" s="65"/>
      <c r="D75" s="49" t="str">
        <f t="shared" si="28"/>
        <v/>
      </c>
      <c r="E75" s="62"/>
      <c r="F75" s="49" t="str">
        <f t="shared" si="29"/>
        <v/>
      </c>
      <c r="G75" s="62"/>
      <c r="H75" s="49" t="str">
        <f t="shared" si="29"/>
        <v/>
      </c>
      <c r="I75" s="62"/>
      <c r="J75" s="49" t="str">
        <f t="shared" si="29"/>
        <v/>
      </c>
      <c r="K75" s="62"/>
      <c r="L75" s="49" t="str">
        <f t="shared" si="29"/>
        <v/>
      </c>
      <c r="M75" s="62"/>
      <c r="N75" s="49" t="str">
        <f t="shared" si="29"/>
        <v/>
      </c>
      <c r="O75" s="62"/>
      <c r="P75" s="49" t="str">
        <f t="shared" si="29"/>
        <v/>
      </c>
      <c r="Q75" s="62"/>
      <c r="R75" s="49" t="str">
        <f t="shared" si="29"/>
        <v/>
      </c>
      <c r="S75" s="62"/>
      <c r="T75" s="49" t="str">
        <f t="shared" si="30"/>
        <v/>
      </c>
      <c r="U75" s="62"/>
      <c r="V75" s="49" t="str">
        <f t="shared" si="31"/>
        <v/>
      </c>
      <c r="W75" s="62"/>
      <c r="X75" s="49" t="str">
        <f t="shared" si="32"/>
        <v/>
      </c>
      <c r="Y75" s="62"/>
      <c r="Z75" s="49" t="str">
        <f t="shared" si="33"/>
        <v/>
      </c>
      <c r="AA75" s="62"/>
      <c r="AB75" s="49" t="str">
        <f t="shared" si="34"/>
        <v/>
      </c>
      <c r="AC75" s="62"/>
      <c r="AD75" s="49" t="str">
        <f t="shared" si="35"/>
        <v/>
      </c>
      <c r="AE75" s="62"/>
      <c r="AF75" s="49" t="str">
        <f t="shared" si="36"/>
        <v/>
      </c>
      <c r="AG75" s="62"/>
      <c r="AH75" s="49" t="str">
        <f t="shared" si="37"/>
        <v/>
      </c>
      <c r="AI75" s="62"/>
      <c r="AJ75" s="49" t="str">
        <f t="shared" si="38"/>
        <v/>
      </c>
      <c r="AK75" s="62"/>
      <c r="AL75" s="49" t="str">
        <f t="shared" si="39"/>
        <v/>
      </c>
      <c r="AM75" s="62"/>
      <c r="AN75" s="49" t="str">
        <f t="shared" si="40"/>
        <v/>
      </c>
      <c r="AO75" s="62"/>
      <c r="AP75" s="49" t="str">
        <f t="shared" si="41"/>
        <v/>
      </c>
      <c r="AQ75" s="62"/>
      <c r="AR75" s="49" t="str">
        <f t="shared" si="42"/>
        <v/>
      </c>
      <c r="AS75" s="62"/>
      <c r="AT75" s="49" t="str">
        <f t="shared" si="43"/>
        <v/>
      </c>
      <c r="AU75" s="62"/>
      <c r="AV75" s="49" t="str">
        <f t="shared" si="44"/>
        <v/>
      </c>
      <c r="AW75" s="62"/>
      <c r="AX75" s="49" t="str">
        <f t="shared" si="45"/>
        <v/>
      </c>
      <c r="AY75" s="62"/>
      <c r="AZ75" s="49" t="str">
        <f t="shared" si="46"/>
        <v/>
      </c>
      <c r="BA75" s="62"/>
      <c r="BB75" s="49" t="str">
        <f t="shared" si="47"/>
        <v/>
      </c>
      <c r="BC75" s="62"/>
    </row>
    <row r="76" spans="1:55">
      <c r="A76" s="60"/>
      <c r="B76" s="65"/>
      <c r="D76" s="49" t="str">
        <f t="shared" si="28"/>
        <v/>
      </c>
      <c r="E76" s="62"/>
      <c r="F76" s="49" t="str">
        <f t="shared" si="29"/>
        <v/>
      </c>
      <c r="G76" s="62"/>
      <c r="H76" s="49" t="str">
        <f t="shared" si="29"/>
        <v/>
      </c>
      <c r="I76" s="62"/>
      <c r="J76" s="49" t="str">
        <f t="shared" si="29"/>
        <v/>
      </c>
      <c r="K76" s="62"/>
      <c r="L76" s="49" t="str">
        <f t="shared" si="29"/>
        <v/>
      </c>
      <c r="M76" s="62"/>
      <c r="N76" s="49" t="str">
        <f t="shared" si="29"/>
        <v/>
      </c>
      <c r="O76" s="62"/>
      <c r="P76" s="49" t="str">
        <f t="shared" si="29"/>
        <v/>
      </c>
      <c r="Q76" s="62"/>
      <c r="R76" s="49" t="str">
        <f t="shared" si="29"/>
        <v/>
      </c>
      <c r="S76" s="62"/>
      <c r="T76" s="49" t="str">
        <f t="shared" si="30"/>
        <v/>
      </c>
      <c r="U76" s="62"/>
      <c r="V76" s="49" t="str">
        <f t="shared" si="31"/>
        <v/>
      </c>
      <c r="W76" s="62"/>
      <c r="X76" s="49" t="str">
        <f t="shared" si="32"/>
        <v/>
      </c>
      <c r="Y76" s="62"/>
      <c r="Z76" s="49" t="str">
        <f t="shared" si="33"/>
        <v/>
      </c>
      <c r="AA76" s="62"/>
      <c r="AB76" s="49" t="str">
        <f t="shared" si="34"/>
        <v/>
      </c>
      <c r="AC76" s="62"/>
      <c r="AD76" s="49" t="str">
        <f t="shared" si="35"/>
        <v/>
      </c>
      <c r="AE76" s="62"/>
      <c r="AF76" s="49" t="str">
        <f t="shared" si="36"/>
        <v/>
      </c>
      <c r="AG76" s="62"/>
      <c r="AH76" s="49" t="str">
        <f t="shared" si="37"/>
        <v/>
      </c>
      <c r="AI76" s="62"/>
      <c r="AJ76" s="49" t="str">
        <f t="shared" si="38"/>
        <v/>
      </c>
      <c r="AK76" s="62"/>
      <c r="AL76" s="49" t="str">
        <f t="shared" si="39"/>
        <v/>
      </c>
      <c r="AM76" s="62"/>
      <c r="AN76" s="49" t="str">
        <f t="shared" si="40"/>
        <v/>
      </c>
      <c r="AO76" s="62"/>
      <c r="AP76" s="49" t="str">
        <f t="shared" si="41"/>
        <v/>
      </c>
      <c r="AQ76" s="62"/>
      <c r="AR76" s="49" t="str">
        <f t="shared" si="42"/>
        <v/>
      </c>
      <c r="AS76" s="62"/>
      <c r="AT76" s="49" t="str">
        <f t="shared" si="43"/>
        <v/>
      </c>
      <c r="AU76" s="62"/>
      <c r="AV76" s="49" t="str">
        <f t="shared" si="44"/>
        <v/>
      </c>
      <c r="AW76" s="62"/>
      <c r="AX76" s="49" t="str">
        <f t="shared" si="45"/>
        <v/>
      </c>
      <c r="AY76" s="62"/>
      <c r="AZ76" s="49" t="str">
        <f t="shared" si="46"/>
        <v/>
      </c>
      <c r="BA76" s="62"/>
      <c r="BB76" s="49" t="str">
        <f t="shared" si="47"/>
        <v/>
      </c>
      <c r="BC76" s="62"/>
    </row>
    <row r="77" spans="1:55">
      <c r="A77" s="60"/>
      <c r="B77" s="65"/>
      <c r="D77" s="49" t="str">
        <f t="shared" si="28"/>
        <v/>
      </c>
      <c r="E77" s="62"/>
      <c r="F77" s="49" t="str">
        <f t="shared" si="29"/>
        <v/>
      </c>
      <c r="G77" s="62"/>
      <c r="H77" s="49" t="str">
        <f t="shared" si="29"/>
        <v/>
      </c>
      <c r="I77" s="62"/>
      <c r="J77" s="49" t="str">
        <f t="shared" si="29"/>
        <v/>
      </c>
      <c r="K77" s="62"/>
      <c r="L77" s="49" t="str">
        <f t="shared" si="29"/>
        <v/>
      </c>
      <c r="M77" s="62"/>
      <c r="N77" s="49" t="str">
        <f t="shared" si="29"/>
        <v/>
      </c>
      <c r="O77" s="62"/>
      <c r="P77" s="49" t="str">
        <f t="shared" si="29"/>
        <v/>
      </c>
      <c r="Q77" s="62"/>
      <c r="R77" s="49" t="str">
        <f t="shared" si="29"/>
        <v/>
      </c>
      <c r="S77" s="62"/>
      <c r="T77" s="49" t="str">
        <f t="shared" si="30"/>
        <v/>
      </c>
      <c r="U77" s="62"/>
      <c r="V77" s="49" t="str">
        <f t="shared" si="31"/>
        <v/>
      </c>
      <c r="W77" s="62"/>
      <c r="X77" s="49" t="str">
        <f t="shared" si="32"/>
        <v/>
      </c>
      <c r="Y77" s="62"/>
      <c r="Z77" s="49" t="str">
        <f t="shared" si="33"/>
        <v/>
      </c>
      <c r="AA77" s="62"/>
      <c r="AB77" s="49" t="str">
        <f t="shared" si="34"/>
        <v/>
      </c>
      <c r="AC77" s="62"/>
      <c r="AD77" s="49" t="str">
        <f t="shared" si="35"/>
        <v/>
      </c>
      <c r="AE77" s="62"/>
      <c r="AF77" s="49" t="str">
        <f t="shared" si="36"/>
        <v/>
      </c>
      <c r="AG77" s="62"/>
      <c r="AH77" s="49" t="str">
        <f t="shared" si="37"/>
        <v/>
      </c>
      <c r="AI77" s="62"/>
      <c r="AJ77" s="49" t="str">
        <f t="shared" si="38"/>
        <v/>
      </c>
      <c r="AK77" s="62"/>
      <c r="AL77" s="49" t="str">
        <f t="shared" si="39"/>
        <v/>
      </c>
      <c r="AM77" s="62"/>
      <c r="AN77" s="49" t="str">
        <f t="shared" si="40"/>
        <v/>
      </c>
      <c r="AO77" s="62"/>
      <c r="AP77" s="49" t="str">
        <f t="shared" si="41"/>
        <v/>
      </c>
      <c r="AQ77" s="62"/>
      <c r="AR77" s="49" t="str">
        <f t="shared" si="42"/>
        <v/>
      </c>
      <c r="AS77" s="62"/>
      <c r="AT77" s="49" t="str">
        <f t="shared" si="43"/>
        <v/>
      </c>
      <c r="AU77" s="62"/>
      <c r="AV77" s="49" t="str">
        <f t="shared" si="44"/>
        <v/>
      </c>
      <c r="AW77" s="62"/>
      <c r="AX77" s="49" t="str">
        <f t="shared" si="45"/>
        <v/>
      </c>
      <c r="AY77" s="62"/>
      <c r="AZ77" s="49" t="str">
        <f t="shared" si="46"/>
        <v/>
      </c>
      <c r="BA77" s="62"/>
      <c r="BB77" s="49" t="str">
        <f t="shared" si="47"/>
        <v/>
      </c>
      <c r="BC77" s="62"/>
    </row>
    <row r="78" spans="1:55">
      <c r="A78" s="60"/>
      <c r="B78" s="65"/>
      <c r="D78" s="49" t="str">
        <f t="shared" si="28"/>
        <v/>
      </c>
      <c r="E78" s="62"/>
      <c r="F78" s="49" t="str">
        <f t="shared" si="29"/>
        <v/>
      </c>
      <c r="G78" s="62"/>
      <c r="H78" s="49" t="str">
        <f t="shared" si="29"/>
        <v/>
      </c>
      <c r="I78" s="62"/>
      <c r="J78" s="49" t="str">
        <f t="shared" si="29"/>
        <v/>
      </c>
      <c r="K78" s="62"/>
      <c r="L78" s="49" t="str">
        <f t="shared" si="29"/>
        <v/>
      </c>
      <c r="M78" s="62"/>
      <c r="N78" s="49" t="str">
        <f t="shared" si="29"/>
        <v/>
      </c>
      <c r="O78" s="62"/>
      <c r="P78" s="49" t="str">
        <f t="shared" si="29"/>
        <v/>
      </c>
      <c r="Q78" s="62"/>
      <c r="R78" s="49" t="str">
        <f t="shared" si="29"/>
        <v/>
      </c>
      <c r="S78" s="62"/>
      <c r="T78" s="49" t="str">
        <f t="shared" si="30"/>
        <v/>
      </c>
      <c r="U78" s="62"/>
      <c r="V78" s="49" t="str">
        <f t="shared" si="31"/>
        <v/>
      </c>
      <c r="W78" s="62"/>
      <c r="X78" s="49" t="str">
        <f t="shared" si="32"/>
        <v/>
      </c>
      <c r="Y78" s="62"/>
      <c r="Z78" s="49" t="str">
        <f t="shared" si="33"/>
        <v/>
      </c>
      <c r="AA78" s="62"/>
      <c r="AB78" s="49" t="str">
        <f t="shared" si="34"/>
        <v/>
      </c>
      <c r="AC78" s="62"/>
      <c r="AD78" s="49" t="str">
        <f t="shared" si="35"/>
        <v/>
      </c>
      <c r="AE78" s="62"/>
      <c r="AF78" s="49" t="str">
        <f t="shared" si="36"/>
        <v/>
      </c>
      <c r="AG78" s="62"/>
      <c r="AH78" s="49" t="str">
        <f t="shared" si="37"/>
        <v/>
      </c>
      <c r="AI78" s="62"/>
      <c r="AJ78" s="49" t="str">
        <f t="shared" si="38"/>
        <v/>
      </c>
      <c r="AK78" s="62"/>
      <c r="AL78" s="49" t="str">
        <f t="shared" si="39"/>
        <v/>
      </c>
      <c r="AM78" s="62"/>
      <c r="AN78" s="49" t="str">
        <f t="shared" si="40"/>
        <v/>
      </c>
      <c r="AO78" s="62"/>
      <c r="AP78" s="49" t="str">
        <f t="shared" si="41"/>
        <v/>
      </c>
      <c r="AQ78" s="62"/>
      <c r="AR78" s="49" t="str">
        <f t="shared" si="42"/>
        <v/>
      </c>
      <c r="AS78" s="62"/>
      <c r="AT78" s="49" t="str">
        <f t="shared" si="43"/>
        <v/>
      </c>
      <c r="AU78" s="62"/>
      <c r="AV78" s="49" t="str">
        <f t="shared" si="44"/>
        <v/>
      </c>
      <c r="AW78" s="62"/>
      <c r="AX78" s="49" t="str">
        <f t="shared" si="45"/>
        <v/>
      </c>
      <c r="AY78" s="62"/>
      <c r="AZ78" s="49" t="str">
        <f t="shared" si="46"/>
        <v/>
      </c>
      <c r="BA78" s="62"/>
      <c r="BB78" s="49" t="str">
        <f t="shared" si="47"/>
        <v/>
      </c>
      <c r="BC78" s="62"/>
    </row>
    <row r="79" spans="1:55">
      <c r="A79" s="60"/>
      <c r="B79" s="65"/>
      <c r="D79" s="49" t="str">
        <f t="shared" si="28"/>
        <v/>
      </c>
      <c r="E79" s="62"/>
      <c r="F79" s="49" t="str">
        <f t="shared" si="29"/>
        <v/>
      </c>
      <c r="G79" s="62"/>
      <c r="H79" s="49" t="str">
        <f t="shared" si="29"/>
        <v/>
      </c>
      <c r="I79" s="62"/>
      <c r="J79" s="49" t="str">
        <f t="shared" si="29"/>
        <v/>
      </c>
      <c r="K79" s="62"/>
      <c r="L79" s="49" t="str">
        <f t="shared" si="29"/>
        <v/>
      </c>
      <c r="M79" s="62"/>
      <c r="N79" s="49" t="str">
        <f t="shared" si="29"/>
        <v/>
      </c>
      <c r="O79" s="62"/>
      <c r="P79" s="49" t="str">
        <f t="shared" si="29"/>
        <v/>
      </c>
      <c r="Q79" s="62"/>
      <c r="R79" s="49" t="str">
        <f t="shared" si="29"/>
        <v/>
      </c>
      <c r="S79" s="62"/>
      <c r="T79" s="49" t="str">
        <f t="shared" si="30"/>
        <v/>
      </c>
      <c r="U79" s="62"/>
      <c r="V79" s="49" t="str">
        <f t="shared" si="31"/>
        <v/>
      </c>
      <c r="W79" s="62"/>
      <c r="X79" s="49" t="str">
        <f t="shared" si="32"/>
        <v/>
      </c>
      <c r="Y79" s="62"/>
      <c r="Z79" s="49" t="str">
        <f t="shared" si="33"/>
        <v/>
      </c>
      <c r="AA79" s="62"/>
      <c r="AB79" s="49" t="str">
        <f t="shared" si="34"/>
        <v/>
      </c>
      <c r="AC79" s="62"/>
      <c r="AD79" s="49" t="str">
        <f t="shared" si="35"/>
        <v/>
      </c>
      <c r="AE79" s="62"/>
      <c r="AF79" s="49" t="str">
        <f t="shared" si="36"/>
        <v/>
      </c>
      <c r="AG79" s="62"/>
      <c r="AH79" s="49" t="str">
        <f t="shared" si="37"/>
        <v/>
      </c>
      <c r="AI79" s="62"/>
      <c r="AJ79" s="49" t="str">
        <f t="shared" si="38"/>
        <v/>
      </c>
      <c r="AK79" s="62"/>
      <c r="AL79" s="49" t="str">
        <f t="shared" si="39"/>
        <v/>
      </c>
      <c r="AM79" s="62"/>
      <c r="AN79" s="49" t="str">
        <f t="shared" si="40"/>
        <v/>
      </c>
      <c r="AO79" s="62"/>
      <c r="AP79" s="49" t="str">
        <f t="shared" si="41"/>
        <v/>
      </c>
      <c r="AQ79" s="62"/>
      <c r="AR79" s="49" t="str">
        <f t="shared" si="42"/>
        <v/>
      </c>
      <c r="AS79" s="62"/>
      <c r="AT79" s="49" t="str">
        <f t="shared" si="43"/>
        <v/>
      </c>
      <c r="AU79" s="62"/>
      <c r="AV79" s="49" t="str">
        <f t="shared" si="44"/>
        <v/>
      </c>
      <c r="AW79" s="62"/>
      <c r="AX79" s="49" t="str">
        <f t="shared" si="45"/>
        <v/>
      </c>
      <c r="AY79" s="62"/>
      <c r="AZ79" s="49" t="str">
        <f t="shared" si="46"/>
        <v/>
      </c>
      <c r="BA79" s="62"/>
      <c r="BB79" s="49" t="str">
        <f t="shared" si="47"/>
        <v/>
      </c>
      <c r="BC79" s="62"/>
    </row>
    <row r="80" spans="1:55">
      <c r="A80" s="60"/>
      <c r="B80" s="65"/>
      <c r="D80" s="49" t="str">
        <f t="shared" si="28"/>
        <v/>
      </c>
      <c r="E80" s="62"/>
      <c r="F80" s="49" t="str">
        <f t="shared" si="29"/>
        <v/>
      </c>
      <c r="G80" s="62"/>
      <c r="H80" s="49" t="str">
        <f t="shared" si="29"/>
        <v/>
      </c>
      <c r="I80" s="62"/>
      <c r="J80" s="49" t="str">
        <f t="shared" si="29"/>
        <v/>
      </c>
      <c r="K80" s="62"/>
      <c r="L80" s="49" t="str">
        <f t="shared" si="29"/>
        <v/>
      </c>
      <c r="M80" s="62"/>
      <c r="N80" s="49" t="str">
        <f t="shared" si="29"/>
        <v/>
      </c>
      <c r="O80" s="62"/>
      <c r="P80" s="49" t="str">
        <f t="shared" si="29"/>
        <v/>
      </c>
      <c r="Q80" s="62"/>
      <c r="R80" s="49" t="str">
        <f t="shared" si="29"/>
        <v/>
      </c>
      <c r="S80" s="62"/>
      <c r="T80" s="49" t="str">
        <f t="shared" si="30"/>
        <v/>
      </c>
      <c r="U80" s="62"/>
      <c r="V80" s="49" t="str">
        <f t="shared" si="31"/>
        <v/>
      </c>
      <c r="W80" s="62"/>
      <c r="X80" s="49" t="str">
        <f t="shared" si="32"/>
        <v/>
      </c>
      <c r="Y80" s="62"/>
      <c r="Z80" s="49" t="str">
        <f t="shared" si="33"/>
        <v/>
      </c>
      <c r="AA80" s="62"/>
      <c r="AB80" s="49" t="str">
        <f t="shared" si="34"/>
        <v/>
      </c>
      <c r="AC80" s="62"/>
      <c r="AD80" s="49" t="str">
        <f t="shared" si="35"/>
        <v/>
      </c>
      <c r="AE80" s="62"/>
      <c r="AF80" s="49" t="str">
        <f t="shared" si="36"/>
        <v/>
      </c>
      <c r="AG80" s="62"/>
      <c r="AH80" s="49" t="str">
        <f t="shared" si="37"/>
        <v/>
      </c>
      <c r="AI80" s="62"/>
      <c r="AJ80" s="49" t="str">
        <f t="shared" si="38"/>
        <v/>
      </c>
      <c r="AK80" s="62"/>
      <c r="AL80" s="49" t="str">
        <f t="shared" si="39"/>
        <v/>
      </c>
      <c r="AM80" s="62"/>
      <c r="AN80" s="49" t="str">
        <f t="shared" si="40"/>
        <v/>
      </c>
      <c r="AO80" s="62"/>
      <c r="AP80" s="49" t="str">
        <f t="shared" si="41"/>
        <v/>
      </c>
      <c r="AQ80" s="62"/>
      <c r="AR80" s="49" t="str">
        <f t="shared" si="42"/>
        <v/>
      </c>
      <c r="AS80" s="62"/>
      <c r="AT80" s="49" t="str">
        <f t="shared" si="43"/>
        <v/>
      </c>
      <c r="AU80" s="62"/>
      <c r="AV80" s="49" t="str">
        <f t="shared" si="44"/>
        <v/>
      </c>
      <c r="AW80" s="62"/>
      <c r="AX80" s="49" t="str">
        <f t="shared" si="45"/>
        <v/>
      </c>
      <c r="AY80" s="62"/>
      <c r="AZ80" s="49" t="str">
        <f t="shared" si="46"/>
        <v/>
      </c>
      <c r="BA80" s="62"/>
      <c r="BB80" s="49" t="str">
        <f t="shared" si="47"/>
        <v/>
      </c>
      <c r="BC80" s="62"/>
    </row>
    <row r="81" spans="1:55">
      <c r="A81" s="60"/>
      <c r="B81" s="65"/>
      <c r="D81" s="49" t="str">
        <f t="shared" si="28"/>
        <v/>
      </c>
      <c r="E81" s="62"/>
      <c r="F81" s="49" t="str">
        <f t="shared" si="29"/>
        <v/>
      </c>
      <c r="G81" s="62"/>
      <c r="H81" s="49" t="str">
        <f t="shared" si="29"/>
        <v/>
      </c>
      <c r="I81" s="62"/>
      <c r="J81" s="49" t="str">
        <f t="shared" si="29"/>
        <v/>
      </c>
      <c r="K81" s="62"/>
      <c r="L81" s="49" t="str">
        <f t="shared" si="29"/>
        <v/>
      </c>
      <c r="M81" s="62"/>
      <c r="N81" s="49" t="str">
        <f t="shared" si="29"/>
        <v/>
      </c>
      <c r="O81" s="62"/>
      <c r="P81" s="49" t="str">
        <f t="shared" si="29"/>
        <v/>
      </c>
      <c r="Q81" s="62"/>
      <c r="R81" s="49" t="str">
        <f t="shared" si="29"/>
        <v/>
      </c>
      <c r="S81" s="62"/>
      <c r="T81" s="49" t="str">
        <f t="shared" si="30"/>
        <v/>
      </c>
      <c r="U81" s="62"/>
      <c r="V81" s="49" t="str">
        <f t="shared" si="31"/>
        <v/>
      </c>
      <c r="W81" s="62"/>
      <c r="X81" s="49" t="str">
        <f t="shared" si="32"/>
        <v/>
      </c>
      <c r="Y81" s="62"/>
      <c r="Z81" s="49" t="str">
        <f t="shared" si="33"/>
        <v/>
      </c>
      <c r="AA81" s="62"/>
      <c r="AB81" s="49" t="str">
        <f t="shared" si="34"/>
        <v/>
      </c>
      <c r="AC81" s="62"/>
      <c r="AD81" s="49" t="str">
        <f t="shared" si="35"/>
        <v/>
      </c>
      <c r="AE81" s="62"/>
      <c r="AF81" s="49" t="str">
        <f t="shared" si="36"/>
        <v/>
      </c>
      <c r="AG81" s="62"/>
      <c r="AH81" s="49" t="str">
        <f t="shared" si="37"/>
        <v/>
      </c>
      <c r="AI81" s="62"/>
      <c r="AJ81" s="49" t="str">
        <f t="shared" si="38"/>
        <v/>
      </c>
      <c r="AK81" s="62"/>
      <c r="AL81" s="49" t="str">
        <f t="shared" si="39"/>
        <v/>
      </c>
      <c r="AM81" s="62"/>
      <c r="AN81" s="49" t="str">
        <f t="shared" si="40"/>
        <v/>
      </c>
      <c r="AO81" s="62"/>
      <c r="AP81" s="49" t="str">
        <f t="shared" si="41"/>
        <v/>
      </c>
      <c r="AQ81" s="62"/>
      <c r="AR81" s="49" t="str">
        <f t="shared" si="42"/>
        <v/>
      </c>
      <c r="AS81" s="62"/>
      <c r="AT81" s="49" t="str">
        <f t="shared" si="43"/>
        <v/>
      </c>
      <c r="AU81" s="62"/>
      <c r="AV81" s="49" t="str">
        <f t="shared" si="44"/>
        <v/>
      </c>
      <c r="AW81" s="62"/>
      <c r="AX81" s="49" t="str">
        <f t="shared" si="45"/>
        <v/>
      </c>
      <c r="AY81" s="62"/>
      <c r="AZ81" s="49" t="str">
        <f t="shared" si="46"/>
        <v/>
      </c>
      <c r="BA81" s="62"/>
      <c r="BB81" s="49" t="str">
        <f t="shared" si="47"/>
        <v/>
      </c>
      <c r="BC81" s="62"/>
    </row>
    <row r="82" spans="1:55">
      <c r="A82" s="60"/>
      <c r="B82" s="65"/>
      <c r="D82" s="49" t="str">
        <f t="shared" si="28"/>
        <v/>
      </c>
      <c r="E82" s="62"/>
      <c r="F82" s="49" t="str">
        <f t="shared" si="29"/>
        <v/>
      </c>
      <c r="G82" s="62"/>
      <c r="H82" s="49" t="str">
        <f t="shared" si="29"/>
        <v/>
      </c>
      <c r="I82" s="62"/>
      <c r="J82" s="49" t="str">
        <f t="shared" si="29"/>
        <v/>
      </c>
      <c r="K82" s="62"/>
      <c r="L82" s="49" t="str">
        <f t="shared" si="29"/>
        <v/>
      </c>
      <c r="M82" s="62"/>
      <c r="N82" s="49" t="str">
        <f t="shared" si="29"/>
        <v/>
      </c>
      <c r="O82" s="62"/>
      <c r="P82" s="49" t="str">
        <f t="shared" si="29"/>
        <v/>
      </c>
      <c r="Q82" s="62"/>
      <c r="R82" s="49" t="str">
        <f t="shared" si="29"/>
        <v/>
      </c>
      <c r="S82" s="62"/>
      <c r="T82" s="49" t="str">
        <f t="shared" si="30"/>
        <v/>
      </c>
      <c r="U82" s="62"/>
      <c r="V82" s="49" t="str">
        <f t="shared" si="31"/>
        <v/>
      </c>
      <c r="W82" s="62"/>
      <c r="X82" s="49" t="str">
        <f t="shared" si="32"/>
        <v/>
      </c>
      <c r="Y82" s="62"/>
      <c r="Z82" s="49" t="str">
        <f t="shared" si="33"/>
        <v/>
      </c>
      <c r="AA82" s="62"/>
      <c r="AB82" s="49" t="str">
        <f t="shared" si="34"/>
        <v/>
      </c>
      <c r="AC82" s="62"/>
      <c r="AD82" s="49" t="str">
        <f t="shared" si="35"/>
        <v/>
      </c>
      <c r="AE82" s="62"/>
      <c r="AF82" s="49" t="str">
        <f t="shared" si="36"/>
        <v/>
      </c>
      <c r="AG82" s="62"/>
      <c r="AH82" s="49" t="str">
        <f t="shared" si="37"/>
        <v/>
      </c>
      <c r="AI82" s="62"/>
      <c r="AJ82" s="49" t="str">
        <f t="shared" si="38"/>
        <v/>
      </c>
      <c r="AK82" s="62"/>
      <c r="AL82" s="49" t="str">
        <f t="shared" si="39"/>
        <v/>
      </c>
      <c r="AM82" s="62"/>
      <c r="AN82" s="49" t="str">
        <f t="shared" si="40"/>
        <v/>
      </c>
      <c r="AO82" s="62"/>
      <c r="AP82" s="49" t="str">
        <f t="shared" si="41"/>
        <v/>
      </c>
      <c r="AQ82" s="62"/>
      <c r="AR82" s="49" t="str">
        <f t="shared" si="42"/>
        <v/>
      </c>
      <c r="AS82" s="62"/>
      <c r="AT82" s="49" t="str">
        <f t="shared" si="43"/>
        <v/>
      </c>
      <c r="AU82" s="62"/>
      <c r="AV82" s="49" t="str">
        <f t="shared" si="44"/>
        <v/>
      </c>
      <c r="AW82" s="62"/>
      <c r="AX82" s="49" t="str">
        <f t="shared" si="45"/>
        <v/>
      </c>
      <c r="AY82" s="62"/>
      <c r="AZ82" s="49" t="str">
        <f t="shared" si="46"/>
        <v/>
      </c>
      <c r="BA82" s="62"/>
      <c r="BB82" s="49" t="str">
        <f t="shared" si="47"/>
        <v/>
      </c>
      <c r="BC82" s="62"/>
    </row>
    <row r="83" spans="1:55">
      <c r="A83" s="60"/>
      <c r="B83" s="65"/>
      <c r="D83" s="49" t="str">
        <f t="shared" si="28"/>
        <v/>
      </c>
      <c r="E83" s="62"/>
      <c r="F83" s="49" t="str">
        <f t="shared" si="29"/>
        <v/>
      </c>
      <c r="G83" s="62"/>
      <c r="H83" s="49" t="str">
        <f t="shared" si="29"/>
        <v/>
      </c>
      <c r="I83" s="62"/>
      <c r="J83" s="49" t="str">
        <f t="shared" si="29"/>
        <v/>
      </c>
      <c r="K83" s="62"/>
      <c r="L83" s="49" t="str">
        <f t="shared" si="29"/>
        <v/>
      </c>
      <c r="M83" s="62"/>
      <c r="N83" s="49" t="str">
        <f t="shared" si="29"/>
        <v/>
      </c>
      <c r="O83" s="62"/>
      <c r="P83" s="49" t="str">
        <f t="shared" si="29"/>
        <v/>
      </c>
      <c r="Q83" s="62"/>
      <c r="R83" s="49" t="str">
        <f t="shared" si="29"/>
        <v/>
      </c>
      <c r="S83" s="62"/>
      <c r="T83" s="49" t="str">
        <f t="shared" si="30"/>
        <v/>
      </c>
      <c r="U83" s="62"/>
      <c r="V83" s="49" t="str">
        <f t="shared" si="31"/>
        <v/>
      </c>
      <c r="W83" s="62"/>
      <c r="X83" s="49" t="str">
        <f t="shared" si="32"/>
        <v/>
      </c>
      <c r="Y83" s="62"/>
      <c r="Z83" s="49" t="str">
        <f t="shared" si="33"/>
        <v/>
      </c>
      <c r="AA83" s="62"/>
      <c r="AB83" s="49" t="str">
        <f t="shared" si="34"/>
        <v/>
      </c>
      <c r="AC83" s="62"/>
      <c r="AD83" s="49" t="str">
        <f t="shared" si="35"/>
        <v/>
      </c>
      <c r="AE83" s="62"/>
      <c r="AF83" s="49" t="str">
        <f t="shared" si="36"/>
        <v/>
      </c>
      <c r="AG83" s="62"/>
      <c r="AH83" s="49" t="str">
        <f t="shared" si="37"/>
        <v/>
      </c>
      <c r="AI83" s="62"/>
      <c r="AJ83" s="49" t="str">
        <f t="shared" si="38"/>
        <v/>
      </c>
      <c r="AK83" s="62"/>
      <c r="AL83" s="49" t="str">
        <f t="shared" si="39"/>
        <v/>
      </c>
      <c r="AM83" s="62"/>
      <c r="AN83" s="49" t="str">
        <f t="shared" si="40"/>
        <v/>
      </c>
      <c r="AO83" s="62"/>
      <c r="AP83" s="49" t="str">
        <f t="shared" si="41"/>
        <v/>
      </c>
      <c r="AQ83" s="62"/>
      <c r="AR83" s="49" t="str">
        <f t="shared" si="42"/>
        <v/>
      </c>
      <c r="AS83" s="62"/>
      <c r="AT83" s="49" t="str">
        <f t="shared" si="43"/>
        <v/>
      </c>
      <c r="AU83" s="62"/>
      <c r="AV83" s="49" t="str">
        <f t="shared" si="44"/>
        <v/>
      </c>
      <c r="AW83" s="62"/>
      <c r="AX83" s="49" t="str">
        <f t="shared" si="45"/>
        <v/>
      </c>
      <c r="AY83" s="62"/>
      <c r="AZ83" s="49" t="str">
        <f t="shared" si="46"/>
        <v/>
      </c>
      <c r="BA83" s="62"/>
      <c r="BB83" s="49" t="str">
        <f t="shared" si="47"/>
        <v/>
      </c>
      <c r="BC83" s="62"/>
    </row>
    <row r="84" spans="1:55">
      <c r="A84" s="60"/>
      <c r="B84" s="65"/>
      <c r="D84" s="49" t="str">
        <f t="shared" si="28"/>
        <v/>
      </c>
      <c r="E84" s="62"/>
      <c r="F84" s="49" t="str">
        <f t="shared" si="29"/>
        <v/>
      </c>
      <c r="G84" s="62"/>
      <c r="H84" s="49" t="str">
        <f t="shared" si="29"/>
        <v/>
      </c>
      <c r="I84" s="62"/>
      <c r="J84" s="49" t="str">
        <f t="shared" si="29"/>
        <v/>
      </c>
      <c r="K84" s="62"/>
      <c r="L84" s="49" t="str">
        <f t="shared" si="29"/>
        <v/>
      </c>
      <c r="M84" s="62"/>
      <c r="N84" s="49" t="str">
        <f t="shared" si="29"/>
        <v/>
      </c>
      <c r="O84" s="62"/>
      <c r="P84" s="49" t="str">
        <f t="shared" si="29"/>
        <v/>
      </c>
      <c r="Q84" s="62"/>
      <c r="R84" s="49" t="str">
        <f t="shared" si="29"/>
        <v/>
      </c>
      <c r="S84" s="62"/>
      <c r="T84" s="49" t="str">
        <f t="shared" si="30"/>
        <v/>
      </c>
      <c r="U84" s="62"/>
      <c r="V84" s="49" t="str">
        <f t="shared" si="31"/>
        <v/>
      </c>
      <c r="W84" s="62"/>
      <c r="X84" s="49" t="str">
        <f t="shared" si="32"/>
        <v/>
      </c>
      <c r="Y84" s="62"/>
      <c r="Z84" s="49" t="str">
        <f t="shared" si="33"/>
        <v/>
      </c>
      <c r="AA84" s="62"/>
      <c r="AB84" s="49" t="str">
        <f t="shared" si="34"/>
        <v/>
      </c>
      <c r="AC84" s="62"/>
      <c r="AD84" s="49" t="str">
        <f t="shared" si="35"/>
        <v/>
      </c>
      <c r="AE84" s="62"/>
      <c r="AF84" s="49" t="str">
        <f t="shared" si="36"/>
        <v/>
      </c>
      <c r="AG84" s="62"/>
      <c r="AH84" s="49" t="str">
        <f t="shared" si="37"/>
        <v/>
      </c>
      <c r="AI84" s="62"/>
      <c r="AJ84" s="49" t="str">
        <f t="shared" si="38"/>
        <v/>
      </c>
      <c r="AK84" s="62"/>
      <c r="AL84" s="49" t="str">
        <f t="shared" si="39"/>
        <v/>
      </c>
      <c r="AM84" s="62"/>
      <c r="AN84" s="49" t="str">
        <f t="shared" si="40"/>
        <v/>
      </c>
      <c r="AO84" s="62"/>
      <c r="AP84" s="49" t="str">
        <f t="shared" si="41"/>
        <v/>
      </c>
      <c r="AQ84" s="62"/>
      <c r="AR84" s="49" t="str">
        <f t="shared" si="42"/>
        <v/>
      </c>
      <c r="AS84" s="62"/>
      <c r="AT84" s="49" t="str">
        <f t="shared" si="43"/>
        <v/>
      </c>
      <c r="AU84" s="62"/>
      <c r="AV84" s="49" t="str">
        <f t="shared" si="44"/>
        <v/>
      </c>
      <c r="AW84" s="62"/>
      <c r="AX84" s="49" t="str">
        <f t="shared" si="45"/>
        <v/>
      </c>
      <c r="AY84" s="62"/>
      <c r="AZ84" s="49" t="str">
        <f t="shared" si="46"/>
        <v/>
      </c>
      <c r="BA84" s="62"/>
      <c r="BB84" s="49" t="str">
        <f t="shared" si="47"/>
        <v/>
      </c>
      <c r="BC84" s="62"/>
    </row>
    <row r="85" spans="1:55">
      <c r="A85" s="60"/>
      <c r="B85" s="65"/>
      <c r="D85" s="49" t="str">
        <f t="shared" si="28"/>
        <v/>
      </c>
      <c r="E85" s="62"/>
      <c r="F85" s="49" t="str">
        <f t="shared" si="29"/>
        <v/>
      </c>
      <c r="G85" s="62"/>
      <c r="H85" s="49" t="str">
        <f t="shared" si="29"/>
        <v/>
      </c>
      <c r="I85" s="62"/>
      <c r="J85" s="49" t="str">
        <f t="shared" si="29"/>
        <v/>
      </c>
      <c r="K85" s="62"/>
      <c r="L85" s="49" t="str">
        <f t="shared" si="29"/>
        <v/>
      </c>
      <c r="M85" s="62"/>
      <c r="N85" s="49" t="str">
        <f t="shared" si="29"/>
        <v/>
      </c>
      <c r="O85" s="62"/>
      <c r="P85" s="49" t="str">
        <f t="shared" si="29"/>
        <v/>
      </c>
      <c r="Q85" s="62"/>
      <c r="R85" s="49" t="str">
        <f t="shared" si="29"/>
        <v/>
      </c>
      <c r="S85" s="62"/>
      <c r="T85" s="49" t="str">
        <f t="shared" si="30"/>
        <v/>
      </c>
      <c r="U85" s="62"/>
      <c r="V85" s="49" t="str">
        <f t="shared" si="31"/>
        <v/>
      </c>
      <c r="W85" s="62"/>
      <c r="X85" s="49" t="str">
        <f t="shared" si="32"/>
        <v/>
      </c>
      <c r="Y85" s="62"/>
      <c r="Z85" s="49" t="str">
        <f t="shared" si="33"/>
        <v/>
      </c>
      <c r="AA85" s="62"/>
      <c r="AB85" s="49" t="str">
        <f t="shared" si="34"/>
        <v/>
      </c>
      <c r="AC85" s="62"/>
      <c r="AD85" s="49" t="str">
        <f t="shared" si="35"/>
        <v/>
      </c>
      <c r="AE85" s="62"/>
      <c r="AF85" s="49" t="str">
        <f t="shared" si="36"/>
        <v/>
      </c>
      <c r="AG85" s="62"/>
      <c r="AH85" s="49" t="str">
        <f t="shared" si="37"/>
        <v/>
      </c>
      <c r="AI85" s="62"/>
      <c r="AJ85" s="49" t="str">
        <f t="shared" si="38"/>
        <v/>
      </c>
      <c r="AK85" s="62"/>
      <c r="AL85" s="49" t="str">
        <f t="shared" si="39"/>
        <v/>
      </c>
      <c r="AM85" s="62"/>
      <c r="AN85" s="49" t="str">
        <f t="shared" si="40"/>
        <v/>
      </c>
      <c r="AO85" s="62"/>
      <c r="AP85" s="49" t="str">
        <f t="shared" si="41"/>
        <v/>
      </c>
      <c r="AQ85" s="62"/>
      <c r="AR85" s="49" t="str">
        <f t="shared" si="42"/>
        <v/>
      </c>
      <c r="AS85" s="62"/>
      <c r="AT85" s="49" t="str">
        <f t="shared" si="43"/>
        <v/>
      </c>
      <c r="AU85" s="62"/>
      <c r="AV85" s="49" t="str">
        <f t="shared" si="44"/>
        <v/>
      </c>
      <c r="AW85" s="62"/>
      <c r="AX85" s="49" t="str">
        <f t="shared" si="45"/>
        <v/>
      </c>
      <c r="AY85" s="62"/>
      <c r="AZ85" s="49" t="str">
        <f t="shared" si="46"/>
        <v/>
      </c>
      <c r="BA85" s="62"/>
      <c r="BB85" s="49" t="str">
        <f t="shared" si="47"/>
        <v/>
      </c>
      <c r="BC85" s="62"/>
    </row>
    <row r="86" spans="1:55">
      <c r="A86" s="60"/>
      <c r="B86" s="65"/>
      <c r="D86" s="49" t="str">
        <f t="shared" si="28"/>
        <v/>
      </c>
      <c r="E86" s="62"/>
      <c r="F86" s="49" t="str">
        <f t="shared" ref="F86:R101" si="48">IF(G86=0,"",F85+1)</f>
        <v/>
      </c>
      <c r="G86" s="62"/>
      <c r="H86" s="49" t="str">
        <f t="shared" si="48"/>
        <v/>
      </c>
      <c r="I86" s="62"/>
      <c r="J86" s="49" t="str">
        <f t="shared" si="48"/>
        <v/>
      </c>
      <c r="K86" s="62"/>
      <c r="L86" s="49" t="str">
        <f t="shared" si="48"/>
        <v/>
      </c>
      <c r="M86" s="62"/>
      <c r="N86" s="49" t="str">
        <f t="shared" si="48"/>
        <v/>
      </c>
      <c r="O86" s="62"/>
      <c r="P86" s="49" t="str">
        <f t="shared" si="48"/>
        <v/>
      </c>
      <c r="Q86" s="62"/>
      <c r="R86" s="49" t="str">
        <f t="shared" si="48"/>
        <v/>
      </c>
      <c r="S86" s="62"/>
      <c r="T86" s="49" t="str">
        <f t="shared" si="30"/>
        <v/>
      </c>
      <c r="U86" s="62"/>
      <c r="V86" s="49" t="str">
        <f t="shared" si="31"/>
        <v/>
      </c>
      <c r="W86" s="62"/>
      <c r="X86" s="49" t="str">
        <f t="shared" si="32"/>
        <v/>
      </c>
      <c r="Y86" s="62"/>
      <c r="Z86" s="49" t="str">
        <f t="shared" si="33"/>
        <v/>
      </c>
      <c r="AA86" s="62"/>
      <c r="AB86" s="49" t="str">
        <f t="shared" si="34"/>
        <v/>
      </c>
      <c r="AC86" s="62"/>
      <c r="AD86" s="49" t="str">
        <f t="shared" si="35"/>
        <v/>
      </c>
      <c r="AE86" s="62"/>
      <c r="AF86" s="49" t="str">
        <f t="shared" si="36"/>
        <v/>
      </c>
      <c r="AG86" s="62"/>
      <c r="AH86" s="49" t="str">
        <f t="shared" si="37"/>
        <v/>
      </c>
      <c r="AI86" s="62"/>
      <c r="AJ86" s="49" t="str">
        <f t="shared" si="38"/>
        <v/>
      </c>
      <c r="AK86" s="62"/>
      <c r="AL86" s="49" t="str">
        <f t="shared" si="39"/>
        <v/>
      </c>
      <c r="AM86" s="62"/>
      <c r="AN86" s="49" t="str">
        <f t="shared" si="40"/>
        <v/>
      </c>
      <c r="AO86" s="62"/>
      <c r="AP86" s="49" t="str">
        <f t="shared" si="41"/>
        <v/>
      </c>
      <c r="AQ86" s="62"/>
      <c r="AR86" s="49" t="str">
        <f t="shared" si="42"/>
        <v/>
      </c>
      <c r="AS86" s="62"/>
      <c r="AT86" s="49" t="str">
        <f t="shared" si="43"/>
        <v/>
      </c>
      <c r="AU86" s="62"/>
      <c r="AV86" s="49" t="str">
        <f t="shared" si="44"/>
        <v/>
      </c>
      <c r="AW86" s="62"/>
      <c r="AX86" s="49" t="str">
        <f t="shared" si="45"/>
        <v/>
      </c>
      <c r="AY86" s="62"/>
      <c r="AZ86" s="49" t="str">
        <f t="shared" si="46"/>
        <v/>
      </c>
      <c r="BA86" s="62"/>
      <c r="BB86" s="49" t="str">
        <f t="shared" si="47"/>
        <v/>
      </c>
      <c r="BC86" s="62"/>
    </row>
    <row r="87" spans="1:55">
      <c r="A87" s="60"/>
      <c r="B87" s="65"/>
      <c r="D87" s="49" t="str">
        <f t="shared" si="28"/>
        <v/>
      </c>
      <c r="E87" s="62"/>
      <c r="F87" s="49" t="str">
        <f t="shared" si="48"/>
        <v/>
      </c>
      <c r="G87" s="62"/>
      <c r="H87" s="49" t="str">
        <f t="shared" si="48"/>
        <v/>
      </c>
      <c r="I87" s="62"/>
      <c r="J87" s="49" t="str">
        <f t="shared" si="48"/>
        <v/>
      </c>
      <c r="K87" s="62"/>
      <c r="L87" s="49" t="str">
        <f t="shared" si="48"/>
        <v/>
      </c>
      <c r="M87" s="62"/>
      <c r="N87" s="49" t="str">
        <f t="shared" si="48"/>
        <v/>
      </c>
      <c r="O87" s="62"/>
      <c r="P87" s="49" t="str">
        <f t="shared" si="48"/>
        <v/>
      </c>
      <c r="Q87" s="62"/>
      <c r="R87" s="49" t="str">
        <f t="shared" si="48"/>
        <v/>
      </c>
      <c r="S87" s="62"/>
      <c r="T87" s="49" t="str">
        <f t="shared" si="30"/>
        <v/>
      </c>
      <c r="U87" s="62"/>
      <c r="V87" s="49" t="str">
        <f t="shared" si="31"/>
        <v/>
      </c>
      <c r="W87" s="62"/>
      <c r="X87" s="49" t="str">
        <f t="shared" si="32"/>
        <v/>
      </c>
      <c r="Y87" s="62"/>
      <c r="Z87" s="49" t="str">
        <f t="shared" si="33"/>
        <v/>
      </c>
      <c r="AA87" s="62"/>
      <c r="AB87" s="49" t="str">
        <f t="shared" si="34"/>
        <v/>
      </c>
      <c r="AC87" s="62"/>
      <c r="AD87" s="49" t="str">
        <f t="shared" si="35"/>
        <v/>
      </c>
      <c r="AE87" s="62"/>
      <c r="AF87" s="49" t="str">
        <f t="shared" si="36"/>
        <v/>
      </c>
      <c r="AG87" s="62"/>
      <c r="AH87" s="49" t="str">
        <f t="shared" si="37"/>
        <v/>
      </c>
      <c r="AI87" s="62"/>
      <c r="AJ87" s="49" t="str">
        <f t="shared" si="38"/>
        <v/>
      </c>
      <c r="AK87" s="62"/>
      <c r="AL87" s="49" t="str">
        <f t="shared" si="39"/>
        <v/>
      </c>
      <c r="AM87" s="62"/>
      <c r="AN87" s="49" t="str">
        <f t="shared" si="40"/>
        <v/>
      </c>
      <c r="AO87" s="62"/>
      <c r="AP87" s="49" t="str">
        <f t="shared" si="41"/>
        <v/>
      </c>
      <c r="AQ87" s="62"/>
      <c r="AR87" s="49" t="str">
        <f t="shared" si="42"/>
        <v/>
      </c>
      <c r="AS87" s="62"/>
      <c r="AT87" s="49" t="str">
        <f t="shared" si="43"/>
        <v/>
      </c>
      <c r="AU87" s="62"/>
      <c r="AV87" s="49" t="str">
        <f t="shared" si="44"/>
        <v/>
      </c>
      <c r="AW87" s="62"/>
      <c r="AX87" s="49" t="str">
        <f t="shared" si="45"/>
        <v/>
      </c>
      <c r="AY87" s="62"/>
      <c r="AZ87" s="49" t="str">
        <f t="shared" si="46"/>
        <v/>
      </c>
      <c r="BA87" s="62"/>
      <c r="BB87" s="49" t="str">
        <f t="shared" si="47"/>
        <v/>
      </c>
      <c r="BC87" s="62"/>
    </row>
    <row r="88" spans="1:55">
      <c r="A88" s="60"/>
      <c r="B88" s="65"/>
      <c r="D88" s="49" t="str">
        <f t="shared" si="28"/>
        <v/>
      </c>
      <c r="E88" s="62"/>
      <c r="F88" s="49" t="str">
        <f t="shared" si="48"/>
        <v/>
      </c>
      <c r="G88" s="62"/>
      <c r="H88" s="49" t="str">
        <f t="shared" si="48"/>
        <v/>
      </c>
      <c r="I88" s="62"/>
      <c r="J88" s="49" t="str">
        <f t="shared" si="48"/>
        <v/>
      </c>
      <c r="K88" s="62"/>
      <c r="L88" s="49" t="str">
        <f t="shared" si="48"/>
        <v/>
      </c>
      <c r="M88" s="62"/>
      <c r="N88" s="49" t="str">
        <f t="shared" si="48"/>
        <v/>
      </c>
      <c r="O88" s="62"/>
      <c r="P88" s="49" t="str">
        <f t="shared" si="48"/>
        <v/>
      </c>
      <c r="Q88" s="62"/>
      <c r="R88" s="49" t="str">
        <f t="shared" si="48"/>
        <v/>
      </c>
      <c r="S88" s="62"/>
      <c r="T88" s="49" t="str">
        <f t="shared" si="30"/>
        <v/>
      </c>
      <c r="U88" s="62"/>
      <c r="V88" s="49" t="str">
        <f t="shared" si="31"/>
        <v/>
      </c>
      <c r="W88" s="62"/>
      <c r="X88" s="49" t="str">
        <f t="shared" si="32"/>
        <v/>
      </c>
      <c r="Y88" s="62"/>
      <c r="Z88" s="49" t="str">
        <f t="shared" si="33"/>
        <v/>
      </c>
      <c r="AA88" s="62"/>
      <c r="AB88" s="49" t="str">
        <f t="shared" si="34"/>
        <v/>
      </c>
      <c r="AC88" s="62"/>
      <c r="AD88" s="49" t="str">
        <f t="shared" si="35"/>
        <v/>
      </c>
      <c r="AE88" s="62"/>
      <c r="AF88" s="49" t="str">
        <f t="shared" si="36"/>
        <v/>
      </c>
      <c r="AG88" s="62"/>
      <c r="AH88" s="49" t="str">
        <f t="shared" si="37"/>
        <v/>
      </c>
      <c r="AI88" s="62"/>
      <c r="AJ88" s="49" t="str">
        <f t="shared" si="38"/>
        <v/>
      </c>
      <c r="AK88" s="62"/>
      <c r="AL88" s="49" t="str">
        <f t="shared" si="39"/>
        <v/>
      </c>
      <c r="AM88" s="62"/>
      <c r="AN88" s="49" t="str">
        <f t="shared" si="40"/>
        <v/>
      </c>
      <c r="AO88" s="62"/>
      <c r="AP88" s="49" t="str">
        <f t="shared" si="41"/>
        <v/>
      </c>
      <c r="AQ88" s="62"/>
      <c r="AR88" s="49" t="str">
        <f t="shared" si="42"/>
        <v/>
      </c>
      <c r="AS88" s="62"/>
      <c r="AT88" s="49" t="str">
        <f t="shared" si="43"/>
        <v/>
      </c>
      <c r="AU88" s="62"/>
      <c r="AV88" s="49" t="str">
        <f t="shared" si="44"/>
        <v/>
      </c>
      <c r="AW88" s="62"/>
      <c r="AX88" s="49" t="str">
        <f t="shared" si="45"/>
        <v/>
      </c>
      <c r="AY88" s="62"/>
      <c r="AZ88" s="49" t="str">
        <f t="shared" si="46"/>
        <v/>
      </c>
      <c r="BA88" s="62"/>
      <c r="BB88" s="49" t="str">
        <f t="shared" si="47"/>
        <v/>
      </c>
      <c r="BC88" s="62"/>
    </row>
    <row r="89" spans="1:55">
      <c r="A89" s="60"/>
      <c r="B89" s="65"/>
      <c r="D89" s="49" t="str">
        <f t="shared" si="28"/>
        <v/>
      </c>
      <c r="E89" s="62"/>
      <c r="F89" s="49" t="str">
        <f t="shared" si="48"/>
        <v/>
      </c>
      <c r="G89" s="62"/>
      <c r="H89" s="49" t="str">
        <f t="shared" si="48"/>
        <v/>
      </c>
      <c r="I89" s="62"/>
      <c r="J89" s="49" t="str">
        <f t="shared" si="48"/>
        <v/>
      </c>
      <c r="K89" s="62"/>
      <c r="L89" s="49" t="str">
        <f t="shared" si="48"/>
        <v/>
      </c>
      <c r="M89" s="62"/>
      <c r="N89" s="49" t="str">
        <f t="shared" si="48"/>
        <v/>
      </c>
      <c r="O89" s="62"/>
      <c r="P89" s="49" t="str">
        <f t="shared" si="48"/>
        <v/>
      </c>
      <c r="Q89" s="62"/>
      <c r="R89" s="49" t="str">
        <f t="shared" si="48"/>
        <v/>
      </c>
      <c r="S89" s="62"/>
      <c r="T89" s="49" t="str">
        <f t="shared" si="30"/>
        <v/>
      </c>
      <c r="U89" s="62"/>
      <c r="V89" s="49" t="str">
        <f t="shared" si="31"/>
        <v/>
      </c>
      <c r="W89" s="62"/>
      <c r="X89" s="49" t="str">
        <f t="shared" si="32"/>
        <v/>
      </c>
      <c r="Y89" s="62"/>
      <c r="Z89" s="49" t="str">
        <f t="shared" si="33"/>
        <v/>
      </c>
      <c r="AA89" s="62"/>
      <c r="AB89" s="49" t="str">
        <f t="shared" si="34"/>
        <v/>
      </c>
      <c r="AC89" s="62"/>
      <c r="AD89" s="49" t="str">
        <f t="shared" si="35"/>
        <v/>
      </c>
      <c r="AE89" s="62"/>
      <c r="AF89" s="49" t="str">
        <f t="shared" si="36"/>
        <v/>
      </c>
      <c r="AG89" s="62"/>
      <c r="AH89" s="49" t="str">
        <f t="shared" si="37"/>
        <v/>
      </c>
      <c r="AI89" s="62"/>
      <c r="AJ89" s="49" t="str">
        <f t="shared" si="38"/>
        <v/>
      </c>
      <c r="AK89" s="62"/>
      <c r="AL89" s="49" t="str">
        <f t="shared" si="39"/>
        <v/>
      </c>
      <c r="AM89" s="62"/>
      <c r="AN89" s="49" t="str">
        <f t="shared" si="40"/>
        <v/>
      </c>
      <c r="AO89" s="62"/>
      <c r="AP89" s="49" t="str">
        <f t="shared" si="41"/>
        <v/>
      </c>
      <c r="AQ89" s="62"/>
      <c r="AR89" s="49" t="str">
        <f t="shared" si="42"/>
        <v/>
      </c>
      <c r="AS89" s="62"/>
      <c r="AT89" s="49" t="str">
        <f t="shared" si="43"/>
        <v/>
      </c>
      <c r="AU89" s="62"/>
      <c r="AV89" s="49" t="str">
        <f t="shared" si="44"/>
        <v/>
      </c>
      <c r="AW89" s="62"/>
      <c r="AX89" s="49" t="str">
        <f t="shared" si="45"/>
        <v/>
      </c>
      <c r="AY89" s="62"/>
      <c r="AZ89" s="49" t="str">
        <f t="shared" si="46"/>
        <v/>
      </c>
      <c r="BA89" s="62"/>
      <c r="BB89" s="49" t="str">
        <f t="shared" si="47"/>
        <v/>
      </c>
      <c r="BC89" s="62"/>
    </row>
    <row r="90" spans="1:55">
      <c r="A90" s="60"/>
      <c r="B90" s="65"/>
      <c r="D90" s="49" t="str">
        <f t="shared" si="28"/>
        <v/>
      </c>
      <c r="E90" s="62"/>
      <c r="F90" s="49" t="str">
        <f t="shared" si="48"/>
        <v/>
      </c>
      <c r="G90" s="62"/>
      <c r="H90" s="49" t="str">
        <f t="shared" si="48"/>
        <v/>
      </c>
      <c r="I90" s="62"/>
      <c r="J90" s="49" t="str">
        <f t="shared" si="48"/>
        <v/>
      </c>
      <c r="K90" s="62"/>
      <c r="L90" s="49" t="str">
        <f t="shared" si="48"/>
        <v/>
      </c>
      <c r="M90" s="62"/>
      <c r="N90" s="49" t="str">
        <f t="shared" si="48"/>
        <v/>
      </c>
      <c r="O90" s="62"/>
      <c r="P90" s="49" t="str">
        <f t="shared" si="48"/>
        <v/>
      </c>
      <c r="Q90" s="62"/>
      <c r="R90" s="49" t="str">
        <f t="shared" si="48"/>
        <v/>
      </c>
      <c r="S90" s="62"/>
      <c r="T90" s="49" t="str">
        <f t="shared" si="30"/>
        <v/>
      </c>
      <c r="U90" s="62"/>
      <c r="V90" s="49" t="str">
        <f t="shared" si="31"/>
        <v/>
      </c>
      <c r="W90" s="62"/>
      <c r="X90" s="49" t="str">
        <f t="shared" si="32"/>
        <v/>
      </c>
      <c r="Y90" s="62"/>
      <c r="Z90" s="49" t="str">
        <f t="shared" si="33"/>
        <v/>
      </c>
      <c r="AA90" s="62"/>
      <c r="AB90" s="49" t="str">
        <f t="shared" si="34"/>
        <v/>
      </c>
      <c r="AC90" s="62"/>
      <c r="AD90" s="49" t="str">
        <f t="shared" si="35"/>
        <v/>
      </c>
      <c r="AE90" s="62"/>
      <c r="AF90" s="49" t="str">
        <f t="shared" si="36"/>
        <v/>
      </c>
      <c r="AG90" s="62"/>
      <c r="AH90" s="49" t="str">
        <f t="shared" si="37"/>
        <v/>
      </c>
      <c r="AI90" s="62"/>
      <c r="AJ90" s="49" t="str">
        <f t="shared" si="38"/>
        <v/>
      </c>
      <c r="AK90" s="62"/>
      <c r="AL90" s="49" t="str">
        <f t="shared" si="39"/>
        <v/>
      </c>
      <c r="AM90" s="62"/>
      <c r="AN90" s="49" t="str">
        <f t="shared" si="40"/>
        <v/>
      </c>
      <c r="AO90" s="62"/>
      <c r="AP90" s="49" t="str">
        <f t="shared" si="41"/>
        <v/>
      </c>
      <c r="AQ90" s="62"/>
      <c r="AR90" s="49" t="str">
        <f t="shared" si="42"/>
        <v/>
      </c>
      <c r="AS90" s="62"/>
      <c r="AT90" s="49" t="str">
        <f t="shared" si="43"/>
        <v/>
      </c>
      <c r="AU90" s="62"/>
      <c r="AV90" s="49" t="str">
        <f t="shared" si="44"/>
        <v/>
      </c>
      <c r="AW90" s="62"/>
      <c r="AX90" s="49" t="str">
        <f t="shared" si="45"/>
        <v/>
      </c>
      <c r="AY90" s="62"/>
      <c r="AZ90" s="49" t="str">
        <f t="shared" si="46"/>
        <v/>
      </c>
      <c r="BA90" s="62"/>
      <c r="BB90" s="49" t="str">
        <f t="shared" si="47"/>
        <v/>
      </c>
      <c r="BC90" s="62"/>
    </row>
    <row r="91" spans="1:55">
      <c r="A91" s="60"/>
      <c r="B91" s="65"/>
      <c r="D91" s="49" t="str">
        <f t="shared" si="28"/>
        <v/>
      </c>
      <c r="E91" s="62"/>
      <c r="F91" s="49" t="str">
        <f t="shared" si="48"/>
        <v/>
      </c>
      <c r="G91" s="62"/>
      <c r="H91" s="49" t="str">
        <f t="shared" si="48"/>
        <v/>
      </c>
      <c r="I91" s="62"/>
      <c r="J91" s="49" t="str">
        <f t="shared" si="48"/>
        <v/>
      </c>
      <c r="K91" s="62"/>
      <c r="L91" s="49" t="str">
        <f t="shared" si="48"/>
        <v/>
      </c>
      <c r="M91" s="62"/>
      <c r="N91" s="49" t="str">
        <f t="shared" si="48"/>
        <v/>
      </c>
      <c r="O91" s="62"/>
      <c r="P91" s="49" t="str">
        <f t="shared" si="48"/>
        <v/>
      </c>
      <c r="Q91" s="62"/>
      <c r="R91" s="49" t="str">
        <f t="shared" si="48"/>
        <v/>
      </c>
      <c r="S91" s="62"/>
      <c r="T91" s="49" t="str">
        <f t="shared" si="30"/>
        <v/>
      </c>
      <c r="U91" s="62"/>
      <c r="V91" s="49" t="str">
        <f t="shared" si="31"/>
        <v/>
      </c>
      <c r="W91" s="62"/>
      <c r="X91" s="49" t="str">
        <f t="shared" si="32"/>
        <v/>
      </c>
      <c r="Y91" s="62"/>
      <c r="Z91" s="49" t="str">
        <f t="shared" si="33"/>
        <v/>
      </c>
      <c r="AA91" s="62"/>
      <c r="AB91" s="49" t="str">
        <f t="shared" si="34"/>
        <v/>
      </c>
      <c r="AC91" s="62"/>
      <c r="AD91" s="49" t="str">
        <f t="shared" si="35"/>
        <v/>
      </c>
      <c r="AE91" s="62"/>
      <c r="AF91" s="49" t="str">
        <f t="shared" si="36"/>
        <v/>
      </c>
      <c r="AG91" s="62"/>
      <c r="AH91" s="49" t="str">
        <f t="shared" si="37"/>
        <v/>
      </c>
      <c r="AI91" s="62"/>
      <c r="AJ91" s="49" t="str">
        <f t="shared" si="38"/>
        <v/>
      </c>
      <c r="AK91" s="62"/>
      <c r="AL91" s="49" t="str">
        <f t="shared" si="39"/>
        <v/>
      </c>
      <c r="AM91" s="62"/>
      <c r="AN91" s="49" t="str">
        <f t="shared" si="40"/>
        <v/>
      </c>
      <c r="AO91" s="62"/>
      <c r="AP91" s="49" t="str">
        <f t="shared" si="41"/>
        <v/>
      </c>
      <c r="AQ91" s="62"/>
      <c r="AR91" s="49" t="str">
        <f t="shared" si="42"/>
        <v/>
      </c>
      <c r="AS91" s="62"/>
      <c r="AT91" s="49" t="str">
        <f t="shared" si="43"/>
        <v/>
      </c>
      <c r="AU91" s="62"/>
      <c r="AV91" s="49" t="str">
        <f t="shared" si="44"/>
        <v/>
      </c>
      <c r="AW91" s="62"/>
      <c r="AX91" s="49" t="str">
        <f t="shared" si="45"/>
        <v/>
      </c>
      <c r="AY91" s="62"/>
      <c r="AZ91" s="49" t="str">
        <f t="shared" si="46"/>
        <v/>
      </c>
      <c r="BA91" s="62"/>
      <c r="BB91" s="49" t="str">
        <f t="shared" si="47"/>
        <v/>
      </c>
      <c r="BC91" s="62"/>
    </row>
    <row r="92" spans="1:55">
      <c r="A92" s="60"/>
      <c r="B92" s="65"/>
      <c r="D92" s="49" t="str">
        <f t="shared" si="28"/>
        <v/>
      </c>
      <c r="E92" s="62"/>
      <c r="F92" s="49" t="str">
        <f t="shared" si="48"/>
        <v/>
      </c>
      <c r="G92" s="62"/>
      <c r="H92" s="49" t="str">
        <f t="shared" si="48"/>
        <v/>
      </c>
      <c r="I92" s="62"/>
      <c r="J92" s="49" t="str">
        <f t="shared" si="48"/>
        <v/>
      </c>
      <c r="K92" s="62"/>
      <c r="L92" s="49" t="str">
        <f t="shared" si="48"/>
        <v/>
      </c>
      <c r="M92" s="62"/>
      <c r="N92" s="49" t="str">
        <f t="shared" si="48"/>
        <v/>
      </c>
      <c r="O92" s="62"/>
      <c r="P92" s="49" t="str">
        <f t="shared" si="48"/>
        <v/>
      </c>
      <c r="Q92" s="62"/>
      <c r="R92" s="49" t="str">
        <f t="shared" si="48"/>
        <v/>
      </c>
      <c r="S92" s="62"/>
      <c r="T92" s="49" t="str">
        <f t="shared" si="30"/>
        <v/>
      </c>
      <c r="U92" s="62"/>
      <c r="V92" s="49" t="str">
        <f t="shared" si="31"/>
        <v/>
      </c>
      <c r="W92" s="62"/>
      <c r="X92" s="49" t="str">
        <f t="shared" si="32"/>
        <v/>
      </c>
      <c r="Y92" s="62"/>
      <c r="Z92" s="49" t="str">
        <f t="shared" si="33"/>
        <v/>
      </c>
      <c r="AA92" s="62"/>
      <c r="AB92" s="49" t="str">
        <f t="shared" si="34"/>
        <v/>
      </c>
      <c r="AC92" s="62"/>
      <c r="AD92" s="49" t="str">
        <f t="shared" si="35"/>
        <v/>
      </c>
      <c r="AE92" s="62"/>
      <c r="AF92" s="49" t="str">
        <f t="shared" si="36"/>
        <v/>
      </c>
      <c r="AG92" s="62"/>
      <c r="AH92" s="49" t="str">
        <f t="shared" si="37"/>
        <v/>
      </c>
      <c r="AI92" s="62"/>
      <c r="AJ92" s="49" t="str">
        <f t="shared" si="38"/>
        <v/>
      </c>
      <c r="AK92" s="62"/>
      <c r="AL92" s="49" t="str">
        <f t="shared" si="39"/>
        <v/>
      </c>
      <c r="AM92" s="62"/>
      <c r="AN92" s="49" t="str">
        <f t="shared" si="40"/>
        <v/>
      </c>
      <c r="AO92" s="62"/>
      <c r="AP92" s="49" t="str">
        <f t="shared" si="41"/>
        <v/>
      </c>
      <c r="AQ92" s="62"/>
      <c r="AR92" s="49" t="str">
        <f t="shared" si="42"/>
        <v/>
      </c>
      <c r="AS92" s="62"/>
      <c r="AT92" s="49" t="str">
        <f t="shared" si="43"/>
        <v/>
      </c>
      <c r="AU92" s="62"/>
      <c r="AV92" s="49" t="str">
        <f t="shared" si="44"/>
        <v/>
      </c>
      <c r="AW92" s="62"/>
      <c r="AX92" s="49" t="str">
        <f t="shared" si="45"/>
        <v/>
      </c>
      <c r="AY92" s="62"/>
      <c r="AZ92" s="49" t="str">
        <f t="shared" si="46"/>
        <v/>
      </c>
      <c r="BA92" s="62"/>
      <c r="BB92" s="49" t="str">
        <f t="shared" si="47"/>
        <v/>
      </c>
      <c r="BC92" s="62"/>
    </row>
    <row r="93" spans="1:55">
      <c r="A93" s="60"/>
      <c r="B93" s="65"/>
      <c r="D93" s="49" t="str">
        <f t="shared" si="28"/>
        <v/>
      </c>
      <c r="E93" s="62"/>
      <c r="F93" s="49" t="str">
        <f t="shared" si="48"/>
        <v/>
      </c>
      <c r="G93" s="62"/>
      <c r="H93" s="49" t="str">
        <f t="shared" si="48"/>
        <v/>
      </c>
      <c r="I93" s="62"/>
      <c r="J93" s="49" t="str">
        <f t="shared" si="48"/>
        <v/>
      </c>
      <c r="K93" s="62"/>
      <c r="L93" s="49" t="str">
        <f t="shared" si="48"/>
        <v/>
      </c>
      <c r="M93" s="62"/>
      <c r="N93" s="49" t="str">
        <f t="shared" si="48"/>
        <v/>
      </c>
      <c r="O93" s="62"/>
      <c r="P93" s="49" t="str">
        <f t="shared" si="48"/>
        <v/>
      </c>
      <c r="Q93" s="62"/>
      <c r="R93" s="49" t="str">
        <f t="shared" si="48"/>
        <v/>
      </c>
      <c r="S93" s="62"/>
      <c r="T93" s="49" t="str">
        <f t="shared" si="30"/>
        <v/>
      </c>
      <c r="U93" s="62"/>
      <c r="V93" s="49" t="str">
        <f t="shared" si="31"/>
        <v/>
      </c>
      <c r="W93" s="62"/>
      <c r="X93" s="49" t="str">
        <f t="shared" si="32"/>
        <v/>
      </c>
      <c r="Y93" s="62"/>
      <c r="Z93" s="49" t="str">
        <f t="shared" si="33"/>
        <v/>
      </c>
      <c r="AA93" s="62"/>
      <c r="AB93" s="49" t="str">
        <f t="shared" si="34"/>
        <v/>
      </c>
      <c r="AC93" s="62"/>
      <c r="AD93" s="49" t="str">
        <f t="shared" si="35"/>
        <v/>
      </c>
      <c r="AE93" s="62"/>
      <c r="AF93" s="49" t="str">
        <f t="shared" si="36"/>
        <v/>
      </c>
      <c r="AG93" s="62"/>
      <c r="AH93" s="49" t="str">
        <f t="shared" si="37"/>
        <v/>
      </c>
      <c r="AI93" s="62"/>
      <c r="AJ93" s="49" t="str">
        <f t="shared" si="38"/>
        <v/>
      </c>
      <c r="AK93" s="62"/>
      <c r="AL93" s="49" t="str">
        <f t="shared" si="39"/>
        <v/>
      </c>
      <c r="AM93" s="62"/>
      <c r="AN93" s="49" t="str">
        <f t="shared" si="40"/>
        <v/>
      </c>
      <c r="AO93" s="62"/>
      <c r="AP93" s="49" t="str">
        <f t="shared" si="41"/>
        <v/>
      </c>
      <c r="AQ93" s="62"/>
      <c r="AR93" s="49" t="str">
        <f t="shared" si="42"/>
        <v/>
      </c>
      <c r="AS93" s="62"/>
      <c r="AT93" s="49" t="str">
        <f t="shared" si="43"/>
        <v/>
      </c>
      <c r="AU93" s="62"/>
      <c r="AV93" s="49" t="str">
        <f t="shared" si="44"/>
        <v/>
      </c>
      <c r="AW93" s="62"/>
      <c r="AX93" s="49" t="str">
        <f t="shared" si="45"/>
        <v/>
      </c>
      <c r="AY93" s="62"/>
      <c r="AZ93" s="49" t="str">
        <f t="shared" si="46"/>
        <v/>
      </c>
      <c r="BA93" s="62"/>
      <c r="BB93" s="49" t="str">
        <f t="shared" si="47"/>
        <v/>
      </c>
      <c r="BC93" s="62"/>
    </row>
    <row r="94" spans="1:55">
      <c r="A94" s="60"/>
      <c r="B94" s="65"/>
      <c r="D94" s="49" t="str">
        <f t="shared" si="28"/>
        <v/>
      </c>
      <c r="E94" s="62"/>
      <c r="F94" s="49" t="str">
        <f t="shared" si="48"/>
        <v/>
      </c>
      <c r="G94" s="62"/>
      <c r="H94" s="49" t="str">
        <f t="shared" si="48"/>
        <v/>
      </c>
      <c r="I94" s="62"/>
      <c r="J94" s="49" t="str">
        <f t="shared" si="48"/>
        <v/>
      </c>
      <c r="K94" s="62"/>
      <c r="L94" s="49" t="str">
        <f t="shared" si="48"/>
        <v/>
      </c>
      <c r="M94" s="62"/>
      <c r="N94" s="49" t="str">
        <f t="shared" si="48"/>
        <v/>
      </c>
      <c r="O94" s="62"/>
      <c r="P94" s="49" t="str">
        <f t="shared" si="48"/>
        <v/>
      </c>
      <c r="Q94" s="62"/>
      <c r="R94" s="49" t="str">
        <f t="shared" si="48"/>
        <v/>
      </c>
      <c r="S94" s="62"/>
      <c r="T94" s="49" t="str">
        <f t="shared" si="30"/>
        <v/>
      </c>
      <c r="U94" s="62"/>
      <c r="V94" s="49" t="str">
        <f t="shared" si="31"/>
        <v/>
      </c>
      <c r="W94" s="62"/>
      <c r="X94" s="49" t="str">
        <f t="shared" si="32"/>
        <v/>
      </c>
      <c r="Y94" s="62"/>
      <c r="Z94" s="49" t="str">
        <f t="shared" si="33"/>
        <v/>
      </c>
      <c r="AA94" s="62"/>
      <c r="AB94" s="49" t="str">
        <f t="shared" si="34"/>
        <v/>
      </c>
      <c r="AC94" s="62"/>
      <c r="AD94" s="49" t="str">
        <f t="shared" si="35"/>
        <v/>
      </c>
      <c r="AE94" s="62"/>
      <c r="AF94" s="49" t="str">
        <f t="shared" si="36"/>
        <v/>
      </c>
      <c r="AG94" s="62"/>
      <c r="AH94" s="49" t="str">
        <f t="shared" si="37"/>
        <v/>
      </c>
      <c r="AI94" s="62"/>
      <c r="AJ94" s="49" t="str">
        <f t="shared" si="38"/>
        <v/>
      </c>
      <c r="AK94" s="62"/>
      <c r="AL94" s="49" t="str">
        <f t="shared" si="39"/>
        <v/>
      </c>
      <c r="AM94" s="62"/>
      <c r="AN94" s="49" t="str">
        <f t="shared" si="40"/>
        <v/>
      </c>
      <c r="AO94" s="62"/>
      <c r="AP94" s="49" t="str">
        <f t="shared" si="41"/>
        <v/>
      </c>
      <c r="AQ94" s="62"/>
      <c r="AR94" s="49" t="str">
        <f t="shared" si="42"/>
        <v/>
      </c>
      <c r="AS94" s="62"/>
      <c r="AT94" s="49" t="str">
        <f t="shared" si="43"/>
        <v/>
      </c>
      <c r="AU94" s="62"/>
      <c r="AV94" s="49" t="str">
        <f t="shared" si="44"/>
        <v/>
      </c>
      <c r="AW94" s="62"/>
      <c r="AX94" s="49" t="str">
        <f t="shared" si="45"/>
        <v/>
      </c>
      <c r="AY94" s="62"/>
      <c r="AZ94" s="49" t="str">
        <f t="shared" si="46"/>
        <v/>
      </c>
      <c r="BA94" s="62"/>
      <c r="BB94" s="49" t="str">
        <f t="shared" si="47"/>
        <v/>
      </c>
      <c r="BC94" s="62"/>
    </row>
    <row r="95" spans="1:55">
      <c r="A95" s="60"/>
      <c r="B95" s="65"/>
      <c r="D95" s="49" t="str">
        <f t="shared" si="28"/>
        <v/>
      </c>
      <c r="E95" s="62"/>
      <c r="F95" s="49" t="str">
        <f t="shared" si="48"/>
        <v/>
      </c>
      <c r="G95" s="62"/>
      <c r="H95" s="49" t="str">
        <f t="shared" si="48"/>
        <v/>
      </c>
      <c r="I95" s="62"/>
      <c r="J95" s="49" t="str">
        <f t="shared" si="48"/>
        <v/>
      </c>
      <c r="K95" s="62"/>
      <c r="L95" s="49" t="str">
        <f t="shared" si="48"/>
        <v/>
      </c>
      <c r="M95" s="62"/>
      <c r="N95" s="49" t="str">
        <f t="shared" si="48"/>
        <v/>
      </c>
      <c r="O95" s="62"/>
      <c r="P95" s="49" t="str">
        <f t="shared" si="48"/>
        <v/>
      </c>
      <c r="Q95" s="62"/>
      <c r="R95" s="49" t="str">
        <f t="shared" si="48"/>
        <v/>
      </c>
      <c r="S95" s="62"/>
      <c r="T95" s="49" t="str">
        <f t="shared" si="30"/>
        <v/>
      </c>
      <c r="U95" s="62"/>
      <c r="V95" s="49" t="str">
        <f t="shared" si="31"/>
        <v/>
      </c>
      <c r="W95" s="62"/>
      <c r="X95" s="49" t="str">
        <f t="shared" si="32"/>
        <v/>
      </c>
      <c r="Y95" s="62"/>
      <c r="Z95" s="49" t="str">
        <f t="shared" si="33"/>
        <v/>
      </c>
      <c r="AA95" s="62"/>
      <c r="AB95" s="49" t="str">
        <f t="shared" si="34"/>
        <v/>
      </c>
      <c r="AC95" s="62"/>
      <c r="AD95" s="49" t="str">
        <f t="shared" si="35"/>
        <v/>
      </c>
      <c r="AE95" s="62"/>
      <c r="AF95" s="49" t="str">
        <f t="shared" si="36"/>
        <v/>
      </c>
      <c r="AG95" s="62"/>
      <c r="AH95" s="49" t="str">
        <f t="shared" si="37"/>
        <v/>
      </c>
      <c r="AI95" s="62"/>
      <c r="AJ95" s="49" t="str">
        <f t="shared" si="38"/>
        <v/>
      </c>
      <c r="AK95" s="62"/>
      <c r="AL95" s="49" t="str">
        <f t="shared" si="39"/>
        <v/>
      </c>
      <c r="AM95" s="62"/>
      <c r="AN95" s="49" t="str">
        <f t="shared" si="40"/>
        <v/>
      </c>
      <c r="AO95" s="62"/>
      <c r="AP95" s="49" t="str">
        <f t="shared" si="41"/>
        <v/>
      </c>
      <c r="AQ95" s="62"/>
      <c r="AR95" s="49" t="str">
        <f t="shared" si="42"/>
        <v/>
      </c>
      <c r="AS95" s="62"/>
      <c r="AT95" s="49" t="str">
        <f t="shared" si="43"/>
        <v/>
      </c>
      <c r="AU95" s="62"/>
      <c r="AV95" s="49" t="str">
        <f t="shared" si="44"/>
        <v/>
      </c>
      <c r="AW95" s="62"/>
      <c r="AX95" s="49" t="str">
        <f t="shared" si="45"/>
        <v/>
      </c>
      <c r="AY95" s="62"/>
      <c r="AZ95" s="49" t="str">
        <f t="shared" si="46"/>
        <v/>
      </c>
      <c r="BA95" s="62"/>
      <c r="BB95" s="49" t="str">
        <f t="shared" si="47"/>
        <v/>
      </c>
      <c r="BC95" s="62"/>
    </row>
    <row r="96" spans="1:55">
      <c r="A96" s="60"/>
      <c r="B96" s="65"/>
      <c r="D96" s="49" t="str">
        <f t="shared" si="28"/>
        <v/>
      </c>
      <c r="E96" s="62"/>
      <c r="F96" s="49" t="str">
        <f t="shared" si="48"/>
        <v/>
      </c>
      <c r="G96" s="62"/>
      <c r="H96" s="49" t="str">
        <f t="shared" si="48"/>
        <v/>
      </c>
      <c r="I96" s="62"/>
      <c r="J96" s="49" t="str">
        <f t="shared" si="48"/>
        <v/>
      </c>
      <c r="K96" s="62"/>
      <c r="L96" s="49" t="str">
        <f t="shared" si="48"/>
        <v/>
      </c>
      <c r="M96" s="62"/>
      <c r="N96" s="49" t="str">
        <f t="shared" si="48"/>
        <v/>
      </c>
      <c r="O96" s="62"/>
      <c r="P96" s="49" t="str">
        <f t="shared" si="48"/>
        <v/>
      </c>
      <c r="Q96" s="62"/>
      <c r="R96" s="49" t="str">
        <f t="shared" si="48"/>
        <v/>
      </c>
      <c r="S96" s="62"/>
      <c r="T96" s="49" t="str">
        <f t="shared" si="30"/>
        <v/>
      </c>
      <c r="U96" s="62"/>
      <c r="V96" s="49" t="str">
        <f t="shared" si="31"/>
        <v/>
      </c>
      <c r="W96" s="62"/>
      <c r="X96" s="49" t="str">
        <f t="shared" si="32"/>
        <v/>
      </c>
      <c r="Y96" s="62"/>
      <c r="Z96" s="49" t="str">
        <f t="shared" si="33"/>
        <v/>
      </c>
      <c r="AA96" s="62"/>
      <c r="AB96" s="49" t="str">
        <f t="shared" si="34"/>
        <v/>
      </c>
      <c r="AC96" s="62"/>
      <c r="AD96" s="49" t="str">
        <f t="shared" si="35"/>
        <v/>
      </c>
      <c r="AE96" s="62"/>
      <c r="AF96" s="49" t="str">
        <f t="shared" si="36"/>
        <v/>
      </c>
      <c r="AG96" s="62"/>
      <c r="AH96" s="49" t="str">
        <f t="shared" si="37"/>
        <v/>
      </c>
      <c r="AI96" s="62"/>
      <c r="AJ96" s="49" t="str">
        <f t="shared" si="38"/>
        <v/>
      </c>
      <c r="AK96" s="62"/>
      <c r="AL96" s="49" t="str">
        <f t="shared" si="39"/>
        <v/>
      </c>
      <c r="AM96" s="62"/>
      <c r="AN96" s="49" t="str">
        <f t="shared" si="40"/>
        <v/>
      </c>
      <c r="AO96" s="62"/>
      <c r="AP96" s="49" t="str">
        <f t="shared" si="41"/>
        <v/>
      </c>
      <c r="AQ96" s="62"/>
      <c r="AR96" s="49" t="str">
        <f t="shared" si="42"/>
        <v/>
      </c>
      <c r="AS96" s="62"/>
      <c r="AT96" s="49" t="str">
        <f t="shared" si="43"/>
        <v/>
      </c>
      <c r="AU96" s="62"/>
      <c r="AV96" s="49" t="str">
        <f t="shared" si="44"/>
        <v/>
      </c>
      <c r="AW96" s="62"/>
      <c r="AX96" s="49" t="str">
        <f t="shared" si="45"/>
        <v/>
      </c>
      <c r="AY96" s="62"/>
      <c r="AZ96" s="49" t="str">
        <f t="shared" si="46"/>
        <v/>
      </c>
      <c r="BA96" s="62"/>
      <c r="BB96" s="49" t="str">
        <f t="shared" si="47"/>
        <v/>
      </c>
      <c r="BC96" s="62"/>
    </row>
    <row r="97" spans="1:55">
      <c r="A97" s="60"/>
      <c r="B97" s="65"/>
      <c r="D97" s="49" t="str">
        <f t="shared" si="28"/>
        <v/>
      </c>
      <c r="E97" s="62"/>
      <c r="F97" s="49" t="str">
        <f t="shared" si="48"/>
        <v/>
      </c>
      <c r="G97" s="62"/>
      <c r="H97" s="49" t="str">
        <f t="shared" si="48"/>
        <v/>
      </c>
      <c r="I97" s="62"/>
      <c r="J97" s="49" t="str">
        <f t="shared" si="48"/>
        <v/>
      </c>
      <c r="K97" s="62"/>
      <c r="L97" s="49" t="str">
        <f t="shared" si="48"/>
        <v/>
      </c>
      <c r="M97" s="62"/>
      <c r="N97" s="49" t="str">
        <f t="shared" si="48"/>
        <v/>
      </c>
      <c r="O97" s="62"/>
      <c r="P97" s="49" t="str">
        <f t="shared" si="48"/>
        <v/>
      </c>
      <c r="Q97" s="62"/>
      <c r="R97" s="49" t="str">
        <f t="shared" si="48"/>
        <v/>
      </c>
      <c r="S97" s="62"/>
      <c r="T97" s="49" t="str">
        <f t="shared" si="30"/>
        <v/>
      </c>
      <c r="U97" s="62"/>
      <c r="V97" s="49" t="str">
        <f t="shared" si="31"/>
        <v/>
      </c>
      <c r="W97" s="62"/>
      <c r="X97" s="49" t="str">
        <f t="shared" si="32"/>
        <v/>
      </c>
      <c r="Y97" s="62"/>
      <c r="Z97" s="49" t="str">
        <f t="shared" si="33"/>
        <v/>
      </c>
      <c r="AA97" s="62"/>
      <c r="AB97" s="49" t="str">
        <f t="shared" si="34"/>
        <v/>
      </c>
      <c r="AC97" s="62"/>
      <c r="AD97" s="49" t="str">
        <f t="shared" si="35"/>
        <v/>
      </c>
      <c r="AE97" s="62"/>
      <c r="AF97" s="49" t="str">
        <f t="shared" si="36"/>
        <v/>
      </c>
      <c r="AG97" s="62"/>
      <c r="AH97" s="49" t="str">
        <f t="shared" si="37"/>
        <v/>
      </c>
      <c r="AI97" s="62"/>
      <c r="AJ97" s="49" t="str">
        <f t="shared" si="38"/>
        <v/>
      </c>
      <c r="AK97" s="62"/>
      <c r="AL97" s="49" t="str">
        <f t="shared" si="39"/>
        <v/>
      </c>
      <c r="AM97" s="62"/>
      <c r="AN97" s="49" t="str">
        <f t="shared" si="40"/>
        <v/>
      </c>
      <c r="AO97" s="62"/>
      <c r="AP97" s="49" t="str">
        <f t="shared" si="41"/>
        <v/>
      </c>
      <c r="AQ97" s="62"/>
      <c r="AR97" s="49" t="str">
        <f t="shared" si="42"/>
        <v/>
      </c>
      <c r="AS97" s="62"/>
      <c r="AT97" s="49" t="str">
        <f t="shared" si="43"/>
        <v/>
      </c>
      <c r="AU97" s="62"/>
      <c r="AV97" s="49" t="str">
        <f t="shared" si="44"/>
        <v/>
      </c>
      <c r="AW97" s="62"/>
      <c r="AX97" s="49" t="str">
        <f t="shared" si="45"/>
        <v/>
      </c>
      <c r="AY97" s="62"/>
      <c r="AZ97" s="49" t="str">
        <f t="shared" si="46"/>
        <v/>
      </c>
      <c r="BA97" s="62"/>
      <c r="BB97" s="49" t="str">
        <f t="shared" si="47"/>
        <v/>
      </c>
      <c r="BC97" s="62"/>
    </row>
    <row r="98" spans="1:55">
      <c r="A98" s="60"/>
      <c r="B98" s="65"/>
      <c r="D98" s="49" t="str">
        <f t="shared" si="28"/>
        <v/>
      </c>
      <c r="E98" s="62"/>
      <c r="F98" s="49" t="str">
        <f t="shared" si="48"/>
        <v/>
      </c>
      <c r="G98" s="62"/>
      <c r="H98" s="49" t="str">
        <f t="shared" si="48"/>
        <v/>
      </c>
      <c r="I98" s="62"/>
      <c r="J98" s="49" t="str">
        <f t="shared" si="48"/>
        <v/>
      </c>
      <c r="K98" s="62"/>
      <c r="L98" s="49" t="str">
        <f t="shared" si="48"/>
        <v/>
      </c>
      <c r="M98" s="62"/>
      <c r="N98" s="49" t="str">
        <f t="shared" si="48"/>
        <v/>
      </c>
      <c r="O98" s="62"/>
      <c r="P98" s="49" t="str">
        <f t="shared" si="48"/>
        <v/>
      </c>
      <c r="Q98" s="62"/>
      <c r="R98" s="49" t="str">
        <f t="shared" si="48"/>
        <v/>
      </c>
      <c r="S98" s="62"/>
      <c r="T98" s="49" t="str">
        <f t="shared" si="30"/>
        <v/>
      </c>
      <c r="U98" s="62"/>
      <c r="V98" s="49" t="str">
        <f t="shared" si="31"/>
        <v/>
      </c>
      <c r="W98" s="62"/>
      <c r="X98" s="49" t="str">
        <f t="shared" si="32"/>
        <v/>
      </c>
      <c r="Y98" s="62"/>
      <c r="Z98" s="49" t="str">
        <f t="shared" si="33"/>
        <v/>
      </c>
      <c r="AA98" s="62"/>
      <c r="AB98" s="49" t="str">
        <f t="shared" si="34"/>
        <v/>
      </c>
      <c r="AC98" s="62"/>
      <c r="AD98" s="49" t="str">
        <f t="shared" si="35"/>
        <v/>
      </c>
      <c r="AE98" s="62"/>
      <c r="AF98" s="49" t="str">
        <f t="shared" si="36"/>
        <v/>
      </c>
      <c r="AG98" s="62"/>
      <c r="AH98" s="49" t="str">
        <f t="shared" si="37"/>
        <v/>
      </c>
      <c r="AI98" s="62"/>
      <c r="AJ98" s="49" t="str">
        <f t="shared" si="38"/>
        <v/>
      </c>
      <c r="AK98" s="62"/>
      <c r="AL98" s="49" t="str">
        <f t="shared" si="39"/>
        <v/>
      </c>
      <c r="AM98" s="62"/>
      <c r="AN98" s="49" t="str">
        <f t="shared" si="40"/>
        <v/>
      </c>
      <c r="AO98" s="62"/>
      <c r="AP98" s="49" t="str">
        <f t="shared" si="41"/>
        <v/>
      </c>
      <c r="AQ98" s="62"/>
      <c r="AR98" s="49" t="str">
        <f t="shared" si="42"/>
        <v/>
      </c>
      <c r="AS98" s="62"/>
      <c r="AT98" s="49" t="str">
        <f t="shared" si="43"/>
        <v/>
      </c>
      <c r="AU98" s="62"/>
      <c r="AV98" s="49" t="str">
        <f t="shared" si="44"/>
        <v/>
      </c>
      <c r="AW98" s="62"/>
      <c r="AX98" s="49" t="str">
        <f t="shared" si="45"/>
        <v/>
      </c>
      <c r="AY98" s="62"/>
      <c r="AZ98" s="49" t="str">
        <f t="shared" si="46"/>
        <v/>
      </c>
      <c r="BA98" s="62"/>
      <c r="BB98" s="49" t="str">
        <f t="shared" si="47"/>
        <v/>
      </c>
      <c r="BC98" s="62"/>
    </row>
    <row r="99" spans="1:55">
      <c r="A99" s="60"/>
      <c r="B99" s="65"/>
      <c r="D99" s="49" t="str">
        <f t="shared" si="28"/>
        <v/>
      </c>
      <c r="E99" s="62"/>
      <c r="F99" s="49" t="str">
        <f t="shared" si="48"/>
        <v/>
      </c>
      <c r="G99" s="62"/>
      <c r="H99" s="49" t="str">
        <f t="shared" si="48"/>
        <v/>
      </c>
      <c r="I99" s="62"/>
      <c r="J99" s="49" t="str">
        <f t="shared" si="48"/>
        <v/>
      </c>
      <c r="K99" s="62"/>
      <c r="L99" s="49" t="str">
        <f t="shared" si="48"/>
        <v/>
      </c>
      <c r="M99" s="62"/>
      <c r="N99" s="49" t="str">
        <f t="shared" si="48"/>
        <v/>
      </c>
      <c r="O99" s="62"/>
      <c r="P99" s="49" t="str">
        <f t="shared" si="48"/>
        <v/>
      </c>
      <c r="Q99" s="62"/>
      <c r="R99" s="49" t="str">
        <f t="shared" si="48"/>
        <v/>
      </c>
      <c r="S99" s="62"/>
      <c r="T99" s="49" t="str">
        <f t="shared" si="30"/>
        <v/>
      </c>
      <c r="U99" s="62"/>
      <c r="V99" s="49" t="str">
        <f t="shared" si="31"/>
        <v/>
      </c>
      <c r="W99" s="62"/>
      <c r="X99" s="49" t="str">
        <f t="shared" si="32"/>
        <v/>
      </c>
      <c r="Y99" s="62"/>
      <c r="Z99" s="49" t="str">
        <f t="shared" si="33"/>
        <v/>
      </c>
      <c r="AA99" s="62"/>
      <c r="AB99" s="49" t="str">
        <f t="shared" si="34"/>
        <v/>
      </c>
      <c r="AC99" s="62"/>
      <c r="AD99" s="49" t="str">
        <f t="shared" si="35"/>
        <v/>
      </c>
      <c r="AE99" s="62"/>
      <c r="AF99" s="49" t="str">
        <f t="shared" si="36"/>
        <v/>
      </c>
      <c r="AG99" s="62"/>
      <c r="AH99" s="49" t="str">
        <f t="shared" si="37"/>
        <v/>
      </c>
      <c r="AI99" s="62"/>
      <c r="AJ99" s="49" t="str">
        <f t="shared" si="38"/>
        <v/>
      </c>
      <c r="AK99" s="62"/>
      <c r="AL99" s="49" t="str">
        <f t="shared" si="39"/>
        <v/>
      </c>
      <c r="AM99" s="62"/>
      <c r="AN99" s="49" t="str">
        <f t="shared" si="40"/>
        <v/>
      </c>
      <c r="AO99" s="62"/>
      <c r="AP99" s="49" t="str">
        <f t="shared" si="41"/>
        <v/>
      </c>
      <c r="AQ99" s="62"/>
      <c r="AR99" s="49" t="str">
        <f t="shared" si="42"/>
        <v/>
      </c>
      <c r="AS99" s="62"/>
      <c r="AT99" s="49" t="str">
        <f t="shared" si="43"/>
        <v/>
      </c>
      <c r="AU99" s="62"/>
      <c r="AV99" s="49" t="str">
        <f t="shared" si="44"/>
        <v/>
      </c>
      <c r="AW99" s="62"/>
      <c r="AX99" s="49" t="str">
        <f t="shared" si="45"/>
        <v/>
      </c>
      <c r="AY99" s="62"/>
      <c r="AZ99" s="49" t="str">
        <f t="shared" si="46"/>
        <v/>
      </c>
      <c r="BA99" s="62"/>
      <c r="BB99" s="49" t="str">
        <f t="shared" si="47"/>
        <v/>
      </c>
      <c r="BC99" s="62"/>
    </row>
    <row r="100" spans="1:55">
      <c r="A100" s="60"/>
      <c r="B100" s="65"/>
      <c r="D100" s="49" t="str">
        <f t="shared" si="28"/>
        <v/>
      </c>
      <c r="E100" s="62"/>
      <c r="F100" s="49" t="str">
        <f t="shared" si="48"/>
        <v/>
      </c>
      <c r="G100" s="62"/>
      <c r="H100" s="49" t="str">
        <f t="shared" si="48"/>
        <v/>
      </c>
      <c r="I100" s="62"/>
      <c r="J100" s="49" t="str">
        <f t="shared" si="48"/>
        <v/>
      </c>
      <c r="K100" s="62"/>
      <c r="L100" s="49" t="str">
        <f t="shared" si="48"/>
        <v/>
      </c>
      <c r="M100" s="62"/>
      <c r="N100" s="49" t="str">
        <f t="shared" si="48"/>
        <v/>
      </c>
      <c r="O100" s="62"/>
      <c r="P100" s="49" t="str">
        <f t="shared" si="48"/>
        <v/>
      </c>
      <c r="Q100" s="62"/>
      <c r="R100" s="49" t="str">
        <f t="shared" si="48"/>
        <v/>
      </c>
      <c r="S100" s="62"/>
      <c r="T100" s="49" t="str">
        <f t="shared" si="30"/>
        <v/>
      </c>
      <c r="U100" s="62"/>
      <c r="V100" s="49" t="str">
        <f t="shared" si="31"/>
        <v/>
      </c>
      <c r="W100" s="62"/>
      <c r="X100" s="49" t="str">
        <f t="shared" si="32"/>
        <v/>
      </c>
      <c r="Y100" s="62"/>
      <c r="Z100" s="49" t="str">
        <f t="shared" si="33"/>
        <v/>
      </c>
      <c r="AA100" s="62"/>
      <c r="AB100" s="49" t="str">
        <f t="shared" si="34"/>
        <v/>
      </c>
      <c r="AC100" s="62"/>
      <c r="AD100" s="49" t="str">
        <f t="shared" si="35"/>
        <v/>
      </c>
      <c r="AE100" s="62"/>
      <c r="AF100" s="49" t="str">
        <f t="shared" si="36"/>
        <v/>
      </c>
      <c r="AG100" s="62"/>
      <c r="AH100" s="49" t="str">
        <f t="shared" si="37"/>
        <v/>
      </c>
      <c r="AI100" s="62"/>
      <c r="AJ100" s="49" t="str">
        <f t="shared" si="38"/>
        <v/>
      </c>
      <c r="AK100" s="62"/>
      <c r="AL100" s="49" t="str">
        <f t="shared" si="39"/>
        <v/>
      </c>
      <c r="AM100" s="62"/>
      <c r="AN100" s="49" t="str">
        <f t="shared" si="40"/>
        <v/>
      </c>
      <c r="AO100" s="62"/>
      <c r="AP100" s="49" t="str">
        <f t="shared" si="41"/>
        <v/>
      </c>
      <c r="AQ100" s="62"/>
      <c r="AR100" s="49" t="str">
        <f t="shared" si="42"/>
        <v/>
      </c>
      <c r="AS100" s="62"/>
      <c r="AT100" s="49" t="str">
        <f t="shared" si="43"/>
        <v/>
      </c>
      <c r="AU100" s="62"/>
      <c r="AV100" s="49" t="str">
        <f t="shared" si="44"/>
        <v/>
      </c>
      <c r="AW100" s="62"/>
      <c r="AX100" s="49" t="str">
        <f t="shared" si="45"/>
        <v/>
      </c>
      <c r="AY100" s="62"/>
      <c r="AZ100" s="49" t="str">
        <f t="shared" si="46"/>
        <v/>
      </c>
      <c r="BA100" s="62"/>
      <c r="BB100" s="49" t="str">
        <f t="shared" si="47"/>
        <v/>
      </c>
      <c r="BC100" s="62"/>
    </row>
    <row r="101" spans="1:55">
      <c r="A101" s="66"/>
      <c r="B101" s="67"/>
      <c r="D101" s="49" t="str">
        <f t="shared" si="28"/>
        <v/>
      </c>
      <c r="E101" s="62"/>
      <c r="F101" s="49" t="str">
        <f t="shared" si="48"/>
        <v/>
      </c>
      <c r="G101" s="62"/>
      <c r="H101" s="49" t="str">
        <f t="shared" si="48"/>
        <v/>
      </c>
      <c r="I101" s="62"/>
      <c r="J101" s="49" t="str">
        <f t="shared" si="48"/>
        <v/>
      </c>
      <c r="K101" s="62"/>
      <c r="L101" s="49" t="str">
        <f t="shared" si="48"/>
        <v/>
      </c>
      <c r="M101" s="62"/>
      <c r="N101" s="49" t="str">
        <f t="shared" si="48"/>
        <v/>
      </c>
      <c r="O101" s="62"/>
      <c r="P101" s="49" t="str">
        <f t="shared" si="48"/>
        <v/>
      </c>
      <c r="Q101" s="62"/>
      <c r="R101" s="49" t="str">
        <f t="shared" si="48"/>
        <v/>
      </c>
      <c r="S101" s="62"/>
      <c r="T101" s="49" t="str">
        <f t="shared" si="30"/>
        <v/>
      </c>
      <c r="U101" s="62"/>
      <c r="V101" s="49" t="str">
        <f t="shared" si="31"/>
        <v/>
      </c>
      <c r="W101" s="62"/>
      <c r="X101" s="49" t="str">
        <f t="shared" si="32"/>
        <v/>
      </c>
      <c r="Y101" s="62"/>
      <c r="Z101" s="49" t="str">
        <f t="shared" si="33"/>
        <v/>
      </c>
      <c r="AA101" s="62"/>
      <c r="AB101" s="49" t="str">
        <f t="shared" si="34"/>
        <v/>
      </c>
      <c r="AC101" s="62"/>
      <c r="AD101" s="49" t="str">
        <f t="shared" si="35"/>
        <v/>
      </c>
      <c r="AE101" s="62"/>
      <c r="AF101" s="49" t="str">
        <f t="shared" si="36"/>
        <v/>
      </c>
      <c r="AG101" s="62"/>
      <c r="AH101" s="49" t="str">
        <f t="shared" si="37"/>
        <v/>
      </c>
      <c r="AI101" s="62"/>
      <c r="AJ101" s="49" t="str">
        <f t="shared" si="38"/>
        <v/>
      </c>
      <c r="AK101" s="62"/>
      <c r="AL101" s="49" t="str">
        <f t="shared" si="39"/>
        <v/>
      </c>
      <c r="AM101" s="62"/>
      <c r="AN101" s="49" t="str">
        <f t="shared" si="40"/>
        <v/>
      </c>
      <c r="AO101" s="62"/>
      <c r="AP101" s="49" t="str">
        <f t="shared" si="41"/>
        <v/>
      </c>
      <c r="AQ101" s="62"/>
      <c r="AR101" s="49" t="str">
        <f t="shared" si="42"/>
        <v/>
      </c>
      <c r="AS101" s="62"/>
      <c r="AT101" s="49" t="str">
        <f t="shared" si="43"/>
        <v/>
      </c>
      <c r="AU101" s="62"/>
      <c r="AV101" s="49" t="str">
        <f t="shared" si="44"/>
        <v/>
      </c>
      <c r="AW101" s="62"/>
      <c r="AX101" s="49" t="str">
        <f t="shared" si="45"/>
        <v/>
      </c>
      <c r="AY101" s="62"/>
      <c r="AZ101" s="49" t="str">
        <f t="shared" si="46"/>
        <v/>
      </c>
      <c r="BA101" s="62"/>
      <c r="BB101" s="49" t="str">
        <f t="shared" si="47"/>
        <v/>
      </c>
      <c r="BC101" s="62"/>
    </row>
  </sheetData>
  <sheetProtection password="C2A6" sheet="1" objects="1" scenarios="1"/>
  <sortState ref="AO4:AO26">
    <sortCondition ref="AO4"/>
  </sortState>
  <hyperlinks>
    <hyperlink ref="A1" location="Indice" display="Volver al índice"/>
  </hyperlinks>
  <pageMargins left="0.7" right="0.7" top="0.75" bottom="0.75" header="0.3" footer="0.3"/>
  <pageSetup paperSize="9" orientation="portrait" horizontalDpi="4294967293" verticalDpi="72" r:id="rId1"/>
  <drawing r:id="rId2"/>
  <legacyDrawing r:id="rId3"/>
  <controls>
    <control shapeId="37889" r:id="rId4" name="Desproteger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Ingrenotparcial1">
    <tabColor rgb="FFFFFF00"/>
    <pageSetUpPr fitToPage="1"/>
  </sheetPr>
  <dimension ref="A1:BD220"/>
  <sheetViews>
    <sheetView showGridLines="0" zoomScale="140" zoomScaleNormal="140" zoomScalePageLayoutView="8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Q6" sqref="Q6"/>
    </sheetView>
  </sheetViews>
  <sheetFormatPr baseColWidth="10" defaultRowHeight="15.75"/>
  <cols>
    <col min="1" max="1" width="3.42578125" style="1" customWidth="1"/>
    <col min="2" max="2" width="22.5703125" style="1" customWidth="1"/>
    <col min="3" max="12" width="3.5703125" style="1" customWidth="1"/>
    <col min="13" max="13" width="4.5703125" style="1" customWidth="1"/>
    <col min="14" max="24" width="3.5703125" style="1" customWidth="1"/>
    <col min="25" max="25" width="4.5703125" style="1" customWidth="1"/>
    <col min="26" max="33" width="3.5703125" style="1" customWidth="1"/>
    <col min="34" max="34" width="4.5703125" style="1" customWidth="1"/>
    <col min="35" max="41" width="3.5703125" style="1" customWidth="1"/>
    <col min="42" max="42" width="4.7109375" style="1" customWidth="1"/>
    <col min="43" max="46" width="3.5703125" style="1" customWidth="1"/>
    <col min="47" max="47" width="4.28515625" style="1" customWidth="1"/>
    <col min="48" max="48" width="3.5703125" style="1" customWidth="1"/>
    <col min="49" max="49" width="5.140625" style="1" customWidth="1"/>
    <col min="50" max="50" width="7.28515625" style="1" customWidth="1"/>
    <col min="51" max="51" width="7.140625" style="1" hidden="1" customWidth="1"/>
    <col min="52" max="52" width="11.42578125" style="1" hidden="1" customWidth="1"/>
    <col min="53" max="54" width="11.42578125" style="1" customWidth="1"/>
    <col min="55" max="16384" width="11.42578125" style="1"/>
  </cols>
  <sheetData>
    <row r="1" spans="1:56">
      <c r="A1" s="266" t="str">
        <f>INICIO!T7</f>
        <v>REGISTRO DE CALIFICACIONES DEL PROCESO METODOLÓGICO POR FASES DE APRENDIZAJE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7"/>
      <c r="AX1" s="266"/>
      <c r="AY1" s="87"/>
      <c r="AZ1" s="4"/>
      <c r="BA1" s="4"/>
      <c r="BB1" s="4"/>
      <c r="BC1" s="261" t="s">
        <v>55</v>
      </c>
      <c r="BD1" s="261"/>
    </row>
    <row r="2" spans="1:56">
      <c r="A2" s="268" t="str">
        <f>INICIO!T10</f>
        <v>PRIMER QUIMESTRE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70"/>
      <c r="AY2" s="87"/>
      <c r="AZ2" s="4"/>
      <c r="BA2" s="4"/>
      <c r="BB2" s="4"/>
      <c r="BC2" s="262">
        <v>2</v>
      </c>
      <c r="BD2" s="263"/>
    </row>
    <row r="3" spans="1:56">
      <c r="A3" s="195" t="str">
        <f>INICIO!T12</f>
        <v>PRIMERA NOTA PARCIAL POR ASIGNATURA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6"/>
      <c r="N3" s="196"/>
      <c r="O3" s="264" t="str">
        <f>IF(INICIO!C10="","→INGRESAR EL CURSO←",CONCATENATE(INICIO!B10," ",INICIO!C10))</f>
        <v>CURSO:  Sexto Año de Educación Básica</v>
      </c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5"/>
      <c r="AK3" s="5"/>
      <c r="AL3" s="5"/>
      <c r="AM3" s="5"/>
      <c r="AN3" s="5"/>
      <c r="AO3" s="5"/>
      <c r="AP3" s="5"/>
      <c r="AQ3" s="5"/>
      <c r="AR3" s="264" t="str">
        <f>IF(INICIO!C9="","→INGRESAR EL AÑO LECTIVO←",CONCATENATE(INICIO!B9," ",INICIO!C9))</f>
        <v>AÑO LECTIVO:  2012 - 2013</v>
      </c>
      <c r="AS3" s="264"/>
      <c r="AT3" s="264"/>
      <c r="AU3" s="264"/>
      <c r="AV3" s="264"/>
      <c r="AW3" s="264"/>
      <c r="AX3" s="265"/>
      <c r="AY3" s="87"/>
      <c r="AZ3" s="4"/>
      <c r="BA3" s="4"/>
      <c r="BB3" s="4"/>
    </row>
    <row r="4" spans="1:56" ht="25.5" customHeight="1" thickBot="1">
      <c r="A4" s="271" t="s">
        <v>1</v>
      </c>
      <c r="B4" s="273" t="s">
        <v>2</v>
      </c>
      <c r="C4" s="253" t="s">
        <v>1462</v>
      </c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4"/>
      <c r="O4" s="253" t="s">
        <v>1463</v>
      </c>
      <c r="P4" s="253"/>
      <c r="Q4" s="253"/>
      <c r="R4" s="253"/>
      <c r="S4" s="253"/>
      <c r="T4" s="253"/>
      <c r="U4" s="253"/>
      <c r="V4" s="253"/>
      <c r="W4" s="253"/>
      <c r="X4" s="253"/>
      <c r="Y4" s="254"/>
      <c r="Z4" s="254"/>
      <c r="AA4" s="253" t="s">
        <v>1464</v>
      </c>
      <c r="AB4" s="253"/>
      <c r="AC4" s="253"/>
      <c r="AD4" s="253"/>
      <c r="AE4" s="253"/>
      <c r="AF4" s="253"/>
      <c r="AG4" s="253"/>
      <c r="AH4" s="254"/>
      <c r="AI4" s="254"/>
      <c r="AJ4" s="253" t="s">
        <v>1465</v>
      </c>
      <c r="AK4" s="253"/>
      <c r="AL4" s="253"/>
      <c r="AM4" s="253"/>
      <c r="AN4" s="253"/>
      <c r="AO4" s="253"/>
      <c r="AP4" s="254"/>
      <c r="AQ4" s="254"/>
      <c r="AR4" s="253" t="s">
        <v>1466</v>
      </c>
      <c r="AS4" s="253"/>
      <c r="AT4" s="253"/>
      <c r="AU4" s="260"/>
      <c r="AV4" s="260"/>
      <c r="AW4" s="275" t="s">
        <v>1480</v>
      </c>
      <c r="AX4" s="276"/>
      <c r="AY4" s="29"/>
      <c r="AZ4" s="4"/>
      <c r="BA4" s="4"/>
      <c r="BB4" s="4"/>
    </row>
    <row r="5" spans="1:56" ht="36" customHeight="1">
      <c r="A5" s="272"/>
      <c r="B5" s="274"/>
      <c r="C5" s="6" t="s">
        <v>94</v>
      </c>
      <c r="D5" s="6" t="s">
        <v>95</v>
      </c>
      <c r="E5" s="6" t="s">
        <v>96</v>
      </c>
      <c r="F5" s="6" t="s">
        <v>97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30" t="s">
        <v>103</v>
      </c>
      <c r="M5" s="32" t="s">
        <v>1474</v>
      </c>
      <c r="N5" s="32" t="s">
        <v>3</v>
      </c>
      <c r="O5" s="31" t="s">
        <v>94</v>
      </c>
      <c r="P5" s="6" t="s">
        <v>95</v>
      </c>
      <c r="Q5" s="6" t="s">
        <v>96</v>
      </c>
      <c r="R5" s="6" t="s">
        <v>97</v>
      </c>
      <c r="S5" s="6" t="s">
        <v>98</v>
      </c>
      <c r="T5" s="6" t="s">
        <v>99</v>
      </c>
      <c r="U5" s="6" t="s">
        <v>100</v>
      </c>
      <c r="V5" s="6" t="s">
        <v>101</v>
      </c>
      <c r="W5" s="6" t="s">
        <v>102</v>
      </c>
      <c r="X5" s="30" t="s">
        <v>103</v>
      </c>
      <c r="Y5" s="33" t="s">
        <v>1474</v>
      </c>
      <c r="Z5" s="34" t="s">
        <v>3</v>
      </c>
      <c r="AA5" s="31" t="s">
        <v>94</v>
      </c>
      <c r="AB5" s="6" t="s">
        <v>95</v>
      </c>
      <c r="AC5" s="6" t="s">
        <v>96</v>
      </c>
      <c r="AD5" s="6" t="s">
        <v>97</v>
      </c>
      <c r="AE5" s="6" t="s">
        <v>98</v>
      </c>
      <c r="AF5" s="6" t="s">
        <v>99</v>
      </c>
      <c r="AG5" s="30" t="s">
        <v>100</v>
      </c>
      <c r="AH5" s="39" t="s">
        <v>1474</v>
      </c>
      <c r="AI5" s="39" t="s">
        <v>3</v>
      </c>
      <c r="AJ5" s="31" t="s">
        <v>94</v>
      </c>
      <c r="AK5" s="6" t="s">
        <v>95</v>
      </c>
      <c r="AL5" s="6" t="s">
        <v>96</v>
      </c>
      <c r="AM5" s="6" t="s">
        <v>97</v>
      </c>
      <c r="AN5" s="6" t="s">
        <v>98</v>
      </c>
      <c r="AO5" s="30" t="s">
        <v>99</v>
      </c>
      <c r="AP5" s="42" t="s">
        <v>1474</v>
      </c>
      <c r="AQ5" s="42" t="s">
        <v>3</v>
      </c>
      <c r="AR5" s="31" t="s">
        <v>94</v>
      </c>
      <c r="AS5" s="6" t="s">
        <v>95</v>
      </c>
      <c r="AT5" s="30" t="s">
        <v>96</v>
      </c>
      <c r="AU5" s="140" t="s">
        <v>1474</v>
      </c>
      <c r="AV5" s="143" t="s">
        <v>3</v>
      </c>
      <c r="AW5" s="141" t="s">
        <v>106</v>
      </c>
      <c r="AX5" s="141" t="s">
        <v>1396</v>
      </c>
      <c r="AY5" s="89"/>
      <c r="AZ5" s="4"/>
      <c r="BA5" s="4"/>
      <c r="BB5" s="4"/>
    </row>
    <row r="6" spans="1:56" s="4" customFormat="1" ht="11.25" customHeight="1">
      <c r="A6" s="92">
        <f>IF(B6="","",0+1)</f>
        <v>1</v>
      </c>
      <c r="B6" s="93" t="str">
        <f>IF('Lista de Alumnos'!B4="","",'Lista de Alumnos'!B4)</f>
        <v>Condolo Sarango Mayra Inés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124" t="str">
        <f>IF(N6=10,"SAR",IF(AND(N6&lt;10,N6&gt;=9),"DAR",IF(AND(N6&lt;9,N6&gt;=7),"AAR",IF(AND(N6&lt;7,N6&gt;4),"EPAR",IF(AND(N6&lt;=4,N6&gt;0),"NAAR","")))))</f>
        <v/>
      </c>
      <c r="N6" s="28" t="str">
        <f>IF(C6="","",IF(AVERAGE(C6:L6)=0,"",TRUNC(AVERAGE(C6:L6),2)))</f>
        <v/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36" t="str">
        <f>IF(Z6=10,"SAR",IF(AND(Z6&lt;10,Z6&gt;=9),"DAR",IF(AND(Z6&lt;9,Z6&gt;=7),"AAR",IF(AND(Z6&lt;7,Z6&gt;4),"EPAR",IF(AND(Z6&lt;=4,Z6&gt;0),"NAAR","")))))</f>
        <v/>
      </c>
      <c r="Z6" s="36" t="str">
        <f>IF(O6="","",IF(AVERAGE(O6:X6)=0,"",TRUNC(AVERAGE(O6:X6),2)))</f>
        <v/>
      </c>
      <c r="AA6" s="90"/>
      <c r="AB6" s="90"/>
      <c r="AC6" s="90"/>
      <c r="AD6" s="90"/>
      <c r="AE6" s="90"/>
      <c r="AF6" s="90"/>
      <c r="AG6" s="90"/>
      <c r="AH6" s="40" t="str">
        <f>IF(AI6=10,"SAR",IF(AND(AI6&lt;10,AI6&gt;=9),"DAR",IF(AND(AI6&lt;9,AI6&gt;=7),"AAR",IF(AND(AI6&lt;7,AI6&gt;4),"EPAR",IF(AND(AI6&lt;=4,AI6&gt;0),"NAAR","")))))</f>
        <v/>
      </c>
      <c r="AI6" s="41" t="str">
        <f>IF(AA6="","",IF(AVERAGE(AA6:AG6)=0,"",TRUNC(AVERAGE(AA6:AG6),2)))</f>
        <v/>
      </c>
      <c r="AJ6" s="90"/>
      <c r="AK6" s="90"/>
      <c r="AL6" s="90"/>
      <c r="AM6" s="90"/>
      <c r="AN6" s="90"/>
      <c r="AO6" s="90"/>
      <c r="AP6" s="43" t="str">
        <f>IF(AQ6=10,"SAR",IF(AND(AQ6&lt;10,AQ6&gt;=9),"DAR",IF(AND(AQ6&lt;9,AQ6&gt;=7),"AAR",IF(AND(AQ6&lt;7,AQ6&gt;4),"EPAR",IF(AND(AQ6&lt;=4,AQ6&gt;0),"NAAR","")))))</f>
        <v/>
      </c>
      <c r="AQ6" s="43" t="str">
        <f>IF(AJ6="","",IF(AVERAGE(AJ6:AO6)=0,"",TRUNC(AVERAGE(AJ6:AO6),2)))</f>
        <v/>
      </c>
      <c r="AR6" s="90"/>
      <c r="AS6" s="90"/>
      <c r="AT6" s="90"/>
      <c r="AU6" s="142" t="str">
        <f>IF(AV6=10,"SAR",IF(AND(AV6&lt;10,AV6&gt;=9),"DAR",IF(AND(AV6&lt;9,AV6&gt;=7),"AAR",IF(AND(AV6&lt;7,AV6&gt;4),"EPAR",IF(AND(AV6&lt;=4,AV6&gt;0),"NAAR","")))))</f>
        <v/>
      </c>
      <c r="AV6" s="144" t="str">
        <f>IF(AR6="","",IF(AVERAGE(AR6:AT6)=0,"",TRUNC(AVERAGE(AR6:AT6),2)))</f>
        <v/>
      </c>
      <c r="AW6" s="145" t="str">
        <f>IF(AX6=10,"SAR",IF(AND(AX6&lt;10,AX6&gt;=9),"DAR",IF(AND(AX6&lt;9,AX6&gt;=7),"AAR",IF(AND(AX6&lt;7,AX6&gt;4),"EPAR",IF(AND(AX6&lt;=4,AX6&gt;0),"NAAR","")))))</f>
        <v/>
      </c>
      <c r="AX6" s="146" t="str">
        <f>IF(C6="","",IF(AVERAGE(N6,Z6,AI6,AQ6,AV6)=0,"",TRUNC(SUM(N6,Z6,AI6,AQ6,AV6)/5,2)))</f>
        <v/>
      </c>
      <c r="AZ6" s="4" t="s">
        <v>64</v>
      </c>
    </row>
    <row r="7" spans="1:56" ht="11.25" customHeight="1">
      <c r="A7" s="94">
        <f t="shared" ref="A7:A52" si="0">IF(B7="","",A6+1)</f>
        <v>2</v>
      </c>
      <c r="B7" s="95" t="str">
        <f>IF('Lista de Alumnos'!B5="","",'Lista de Alumnos'!B5)</f>
        <v>Guaillas Macas  Pedro Vicente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124" t="str">
        <f t="shared" ref="M7:M52" si="1">IF(N7=10,"SAR",IF(AND(N7&lt;10,N7&gt;=9),"DAR",IF(AND(N7&lt;9,N7&gt;=7),"AAR",IF(AND(N7&lt;7,N7&gt;4),"EPAR",IF(AND(N7&lt;=4,N7&gt;0),"NAAR","")))))</f>
        <v/>
      </c>
      <c r="N7" s="28" t="str">
        <f t="shared" ref="N7:N52" si="2">IF(C7="","",IF(AVERAGE(C7:L7)=0,"",TRUNC(AVERAGE(C7:L7),2)))</f>
        <v/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36" t="str">
        <f t="shared" ref="Y7:Y52" si="3">IF(Z7=10,"SAR",IF(AND(Z7&lt;10,Z7&gt;=9),"DAR",IF(AND(Z7&lt;9,Z7&gt;=7),"AAR",IF(AND(Z7&lt;7,Z7&gt;4),"EPAR",IF(AND(Z7&lt;=4,Z7&gt;0),"NAAR","")))))</f>
        <v/>
      </c>
      <c r="Z7" s="36" t="str">
        <f t="shared" ref="Z7:Z52" si="4">IF(O7="","",IF(AVERAGE(O7:X7)=0,"",TRUNC(AVERAGE(O7:X7),2)))</f>
        <v/>
      </c>
      <c r="AA7" s="91"/>
      <c r="AB7" s="91"/>
      <c r="AC7" s="91"/>
      <c r="AD7" s="91"/>
      <c r="AE7" s="91"/>
      <c r="AF7" s="91"/>
      <c r="AG7" s="91"/>
      <c r="AH7" s="40" t="str">
        <f t="shared" ref="AH7:AH52" si="5">IF(AI7=10,"SAR",IF(AND(AI7&lt;10,AI7&gt;=9),"DAR",IF(AND(AI7&lt;9,AI7&gt;=7),"AAR",IF(AND(AI7&lt;7,AI7&gt;4),"EPAR",IF(AND(AI7&lt;=4,AI7&gt;0),"NAAR","")))))</f>
        <v/>
      </c>
      <c r="AI7" s="41" t="str">
        <f t="shared" ref="AI7:AI52" si="6">IF(AA7="","",IF(AVERAGE(AA7:AG7)=0,"",TRUNC(AVERAGE(AA7:AG7),2)))</f>
        <v/>
      </c>
      <c r="AJ7" s="91"/>
      <c r="AK7" s="91"/>
      <c r="AL7" s="91"/>
      <c r="AM7" s="91"/>
      <c r="AN7" s="91"/>
      <c r="AO7" s="91"/>
      <c r="AP7" s="43" t="str">
        <f t="shared" ref="AP7:AP52" si="7">IF(AQ7=10,"SAR",IF(AND(AQ7&lt;10,AQ7&gt;=9),"DAR",IF(AND(AQ7&lt;9,AQ7&gt;=7),"AAR",IF(AND(AQ7&lt;7,AQ7&gt;4),"EPAR",IF(AND(AQ7&lt;=4,AQ7&gt;0),"NAAR","")))))</f>
        <v/>
      </c>
      <c r="AQ7" s="43" t="str">
        <f t="shared" ref="AQ7:AQ52" si="8">IF(AJ7="","",IF(AVERAGE(AJ7:AO7)=0,"",TRUNC(AVERAGE(AJ7:AO7),2)))</f>
        <v/>
      </c>
      <c r="AR7" s="91"/>
      <c r="AS7" s="91"/>
      <c r="AT7" s="91"/>
      <c r="AU7" s="142" t="str">
        <f t="shared" ref="AU7:AU52" si="9">IF(AV7=10,"SAR",IF(AND(AV7&lt;10,AV7&gt;=9),"DAR",IF(AND(AV7&lt;9,AV7&gt;=7),"AAR",IF(AND(AV7&lt;7,AV7&gt;4),"EPAR",IF(AND(AV7&lt;=4,AV7&gt;0),"NAAR","")))))</f>
        <v/>
      </c>
      <c r="AV7" s="144" t="str">
        <f t="shared" ref="AV7:AV52" si="10">IF(AR7="","",IF(AVERAGE(AR7:AT7)=0,"",TRUNC(AVERAGE(AR7:AT7),2)))</f>
        <v/>
      </c>
      <c r="AW7" s="145" t="str">
        <f t="shared" ref="AW7:AW54" si="11">IF(AX7=10,"SAR",IF(AND(AX7&lt;10,AX7&gt;=9),"DAR",IF(AND(AX7&lt;9,AX7&gt;=7),"AAR",IF(AND(AX7&lt;7,AX7&gt;4),"EPAR",IF(AND(AX7&lt;=4,AX7&gt;0),"NAAR","")))))</f>
        <v/>
      </c>
      <c r="AX7" s="146" t="str">
        <f t="shared" ref="AX7:AX53" si="12">IF(C7="","",IF(AVERAGE(N7,Z7,AI7,AQ7,AV7)=0,"",TRUNC(SUM(N7,Z7,AI7,AQ7,AV7)/5,2)))</f>
        <v/>
      </c>
      <c r="AZ7" s="4" t="s">
        <v>65</v>
      </c>
      <c r="BA7" s="4"/>
      <c r="BB7" s="4"/>
    </row>
    <row r="8" spans="1:56" ht="11.25" customHeight="1">
      <c r="A8" s="92">
        <f t="shared" si="0"/>
        <v>3</v>
      </c>
      <c r="B8" s="93" t="str">
        <f>IF('Lista de Alumnos'!B6="","",'Lista de Alumnos'!B6)</f>
        <v>Guaillas Poma Edwin Patricio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124" t="str">
        <f t="shared" si="1"/>
        <v/>
      </c>
      <c r="N8" s="28" t="str">
        <f t="shared" si="2"/>
        <v/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36" t="str">
        <f t="shared" si="3"/>
        <v/>
      </c>
      <c r="Z8" s="36" t="str">
        <f t="shared" si="4"/>
        <v/>
      </c>
      <c r="AA8" s="90"/>
      <c r="AB8" s="90"/>
      <c r="AC8" s="90"/>
      <c r="AD8" s="90"/>
      <c r="AE8" s="90"/>
      <c r="AF8" s="90"/>
      <c r="AG8" s="90"/>
      <c r="AH8" s="40" t="str">
        <f t="shared" si="5"/>
        <v/>
      </c>
      <c r="AI8" s="41" t="str">
        <f t="shared" si="6"/>
        <v/>
      </c>
      <c r="AJ8" s="90"/>
      <c r="AK8" s="90"/>
      <c r="AL8" s="90"/>
      <c r="AM8" s="90"/>
      <c r="AN8" s="90"/>
      <c r="AO8" s="90"/>
      <c r="AP8" s="43" t="str">
        <f t="shared" si="7"/>
        <v/>
      </c>
      <c r="AQ8" s="43" t="str">
        <f t="shared" si="8"/>
        <v/>
      </c>
      <c r="AR8" s="90"/>
      <c r="AS8" s="90"/>
      <c r="AT8" s="90"/>
      <c r="AU8" s="142" t="str">
        <f t="shared" si="9"/>
        <v/>
      </c>
      <c r="AV8" s="144" t="str">
        <f t="shared" si="10"/>
        <v/>
      </c>
      <c r="AW8" s="145" t="str">
        <f t="shared" si="11"/>
        <v/>
      </c>
      <c r="AX8" s="146" t="str">
        <f t="shared" si="12"/>
        <v/>
      </c>
      <c r="AZ8" s="4" t="s">
        <v>106</v>
      </c>
      <c r="BA8" s="4"/>
      <c r="BB8" s="4"/>
    </row>
    <row r="9" spans="1:56" ht="11.25" customHeight="1">
      <c r="A9" s="94">
        <f t="shared" si="0"/>
        <v>4</v>
      </c>
      <c r="B9" s="95" t="str">
        <f>IF('Lista de Alumnos'!B7="","",'Lista de Alumnos'!B7)</f>
        <v>Gualán Gualán Kuri Kama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124" t="str">
        <f t="shared" si="1"/>
        <v/>
      </c>
      <c r="N9" s="28" t="str">
        <f t="shared" si="2"/>
        <v/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36" t="str">
        <f t="shared" si="3"/>
        <v/>
      </c>
      <c r="Z9" s="36" t="str">
        <f t="shared" si="4"/>
        <v/>
      </c>
      <c r="AA9" s="91"/>
      <c r="AB9" s="91"/>
      <c r="AC9" s="91"/>
      <c r="AD9" s="91"/>
      <c r="AE9" s="91"/>
      <c r="AF9" s="91"/>
      <c r="AG9" s="91"/>
      <c r="AH9" s="40" t="str">
        <f t="shared" si="5"/>
        <v/>
      </c>
      <c r="AI9" s="41" t="str">
        <f t="shared" si="6"/>
        <v/>
      </c>
      <c r="AJ9" s="91"/>
      <c r="AK9" s="91"/>
      <c r="AL9" s="91"/>
      <c r="AM9" s="91"/>
      <c r="AN9" s="91"/>
      <c r="AO9" s="91"/>
      <c r="AP9" s="43" t="str">
        <f t="shared" si="7"/>
        <v/>
      </c>
      <c r="AQ9" s="43" t="str">
        <f t="shared" si="8"/>
        <v/>
      </c>
      <c r="AR9" s="91"/>
      <c r="AS9" s="91"/>
      <c r="AT9" s="91"/>
      <c r="AU9" s="142" t="str">
        <f t="shared" si="9"/>
        <v/>
      </c>
      <c r="AV9" s="144" t="str">
        <f t="shared" si="10"/>
        <v/>
      </c>
      <c r="AW9" s="145" t="str">
        <f t="shared" si="11"/>
        <v/>
      </c>
      <c r="AX9" s="146" t="str">
        <f t="shared" si="12"/>
        <v/>
      </c>
      <c r="AZ9" s="4" t="s">
        <v>107</v>
      </c>
      <c r="BA9" s="4"/>
      <c r="BB9" s="4"/>
    </row>
    <row r="10" spans="1:56" ht="11.25" customHeight="1">
      <c r="A10" s="92">
        <f t="shared" si="0"/>
        <v>5</v>
      </c>
      <c r="B10" s="93" t="str">
        <f>IF('Lista de Alumnos'!B8="","",'Lista de Alumnos'!B8)</f>
        <v>Guamán Japón Diego Efraín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24" t="str">
        <f t="shared" si="1"/>
        <v/>
      </c>
      <c r="N10" s="28" t="str">
        <f t="shared" si="2"/>
        <v/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36" t="str">
        <f t="shared" si="3"/>
        <v/>
      </c>
      <c r="Z10" s="36" t="str">
        <f t="shared" si="4"/>
        <v/>
      </c>
      <c r="AA10" s="90"/>
      <c r="AB10" s="90"/>
      <c r="AC10" s="90"/>
      <c r="AD10" s="90"/>
      <c r="AE10" s="90"/>
      <c r="AF10" s="90"/>
      <c r="AG10" s="90"/>
      <c r="AH10" s="40" t="str">
        <f t="shared" si="5"/>
        <v/>
      </c>
      <c r="AI10" s="41" t="str">
        <f t="shared" si="6"/>
        <v/>
      </c>
      <c r="AJ10" s="90"/>
      <c r="AK10" s="90"/>
      <c r="AL10" s="90"/>
      <c r="AM10" s="90"/>
      <c r="AN10" s="90"/>
      <c r="AO10" s="90"/>
      <c r="AP10" s="43" t="str">
        <f t="shared" si="7"/>
        <v/>
      </c>
      <c r="AQ10" s="43" t="str">
        <f t="shared" si="8"/>
        <v/>
      </c>
      <c r="AR10" s="90"/>
      <c r="AS10" s="90"/>
      <c r="AT10" s="90"/>
      <c r="AU10" s="142" t="str">
        <f t="shared" si="9"/>
        <v/>
      </c>
      <c r="AV10" s="144" t="str">
        <f t="shared" si="10"/>
        <v/>
      </c>
      <c r="AW10" s="145" t="str">
        <f t="shared" si="11"/>
        <v/>
      </c>
      <c r="AX10" s="146" t="str">
        <f t="shared" si="12"/>
        <v/>
      </c>
      <c r="AZ10" s="4" t="s">
        <v>108</v>
      </c>
      <c r="BA10" s="4"/>
      <c r="BB10" s="4"/>
    </row>
    <row r="11" spans="1:56" ht="11.25" customHeight="1" thickBot="1">
      <c r="A11" s="94">
        <f t="shared" si="0"/>
        <v>6</v>
      </c>
      <c r="B11" s="95" t="str">
        <f>IF('Lista de Alumnos'!B9="","",'Lista de Alumnos'!B9)</f>
        <v>Lozano Guamán Ángel Efraín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124" t="str">
        <f t="shared" si="1"/>
        <v/>
      </c>
      <c r="N11" s="28" t="str">
        <f t="shared" si="2"/>
        <v/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36" t="str">
        <f t="shared" si="3"/>
        <v/>
      </c>
      <c r="Z11" s="36" t="str">
        <f t="shared" si="4"/>
        <v/>
      </c>
      <c r="AA11" s="91"/>
      <c r="AB11" s="91"/>
      <c r="AC11" s="91"/>
      <c r="AD11" s="91"/>
      <c r="AE11" s="91"/>
      <c r="AF11" s="91"/>
      <c r="AG11" s="91"/>
      <c r="AH11" s="40" t="str">
        <f t="shared" si="5"/>
        <v/>
      </c>
      <c r="AI11" s="41" t="str">
        <f t="shared" si="6"/>
        <v/>
      </c>
      <c r="AJ11" s="91"/>
      <c r="AK11" s="91"/>
      <c r="AL11" s="91"/>
      <c r="AM11" s="91"/>
      <c r="AN11" s="91"/>
      <c r="AO11" s="91"/>
      <c r="AP11" s="43" t="str">
        <f t="shared" si="7"/>
        <v/>
      </c>
      <c r="AQ11" s="43" t="str">
        <f t="shared" si="8"/>
        <v/>
      </c>
      <c r="AR11" s="91"/>
      <c r="AS11" s="91"/>
      <c r="AT11" s="91"/>
      <c r="AU11" s="142" t="str">
        <f t="shared" si="9"/>
        <v/>
      </c>
      <c r="AV11" s="144" t="str">
        <f t="shared" si="10"/>
        <v/>
      </c>
      <c r="AW11" s="145" t="str">
        <f t="shared" si="11"/>
        <v/>
      </c>
      <c r="AX11" s="146" t="str">
        <f t="shared" si="12"/>
        <v/>
      </c>
      <c r="AZ11" s="4"/>
      <c r="BA11" s="4"/>
      <c r="BB11" s="4"/>
      <c r="BC11" s="86"/>
      <c r="BD11" s="86"/>
    </row>
    <row r="12" spans="1:56" ht="11.25" customHeight="1" thickTop="1">
      <c r="A12" s="92">
        <f t="shared" si="0"/>
        <v>7</v>
      </c>
      <c r="B12" s="93" t="str">
        <f>IF('Lista de Alumnos'!B10="","",'Lista de Alumnos'!B10)</f>
        <v>Medina Lozano AtikYupanki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124" t="str">
        <f t="shared" si="1"/>
        <v/>
      </c>
      <c r="N12" s="28" t="str">
        <f t="shared" si="2"/>
        <v/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36" t="str">
        <f t="shared" si="3"/>
        <v/>
      </c>
      <c r="Z12" s="36" t="str">
        <f t="shared" si="4"/>
        <v/>
      </c>
      <c r="AA12" s="90"/>
      <c r="AB12" s="90"/>
      <c r="AC12" s="90"/>
      <c r="AD12" s="90"/>
      <c r="AE12" s="90"/>
      <c r="AF12" s="90"/>
      <c r="AG12" s="90"/>
      <c r="AH12" s="40" t="str">
        <f t="shared" si="5"/>
        <v/>
      </c>
      <c r="AI12" s="41" t="str">
        <f t="shared" si="6"/>
        <v/>
      </c>
      <c r="AJ12" s="90"/>
      <c r="AK12" s="90"/>
      <c r="AL12" s="90"/>
      <c r="AM12" s="90"/>
      <c r="AN12" s="90"/>
      <c r="AO12" s="90"/>
      <c r="AP12" s="43" t="str">
        <f t="shared" si="7"/>
        <v/>
      </c>
      <c r="AQ12" s="43" t="str">
        <f t="shared" si="8"/>
        <v/>
      </c>
      <c r="AR12" s="90"/>
      <c r="AS12" s="90"/>
      <c r="AT12" s="90"/>
      <c r="AU12" s="142" t="str">
        <f t="shared" si="9"/>
        <v/>
      </c>
      <c r="AV12" s="144" t="str">
        <f t="shared" si="10"/>
        <v/>
      </c>
      <c r="AW12" s="145" t="str">
        <f t="shared" si="11"/>
        <v/>
      </c>
      <c r="AX12" s="146" t="str">
        <f t="shared" si="12"/>
        <v/>
      </c>
      <c r="AZ12" s="4"/>
      <c r="BA12" s="4"/>
      <c r="BB12" s="258" t="s">
        <v>1395</v>
      </c>
      <c r="BC12" s="86"/>
      <c r="BD12" s="86"/>
    </row>
    <row r="13" spans="1:56" ht="11.25" customHeight="1" thickBot="1">
      <c r="A13" s="94">
        <f t="shared" si="0"/>
        <v>8</v>
      </c>
      <c r="B13" s="95" t="str">
        <f>IF('Lista de Alumnos'!B11="","",'Lista de Alumnos'!B11)</f>
        <v>Minga Guaillas Ana Lucía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24" t="str">
        <f t="shared" si="1"/>
        <v/>
      </c>
      <c r="N13" s="28" t="str">
        <f t="shared" si="2"/>
        <v/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36" t="str">
        <f t="shared" si="3"/>
        <v/>
      </c>
      <c r="Z13" s="36" t="str">
        <f t="shared" si="4"/>
        <v/>
      </c>
      <c r="AA13" s="91"/>
      <c r="AB13" s="91"/>
      <c r="AC13" s="91"/>
      <c r="AD13" s="91"/>
      <c r="AE13" s="91"/>
      <c r="AF13" s="91"/>
      <c r="AG13" s="91"/>
      <c r="AH13" s="40" t="str">
        <f t="shared" si="5"/>
        <v/>
      </c>
      <c r="AI13" s="41" t="str">
        <f t="shared" si="6"/>
        <v/>
      </c>
      <c r="AJ13" s="91"/>
      <c r="AK13" s="91"/>
      <c r="AL13" s="91"/>
      <c r="AM13" s="91"/>
      <c r="AN13" s="91"/>
      <c r="AO13" s="91"/>
      <c r="AP13" s="43" t="str">
        <f t="shared" si="7"/>
        <v/>
      </c>
      <c r="AQ13" s="43" t="str">
        <f t="shared" si="8"/>
        <v/>
      </c>
      <c r="AR13" s="91"/>
      <c r="AS13" s="91"/>
      <c r="AT13" s="91"/>
      <c r="AU13" s="142" t="str">
        <f t="shared" si="9"/>
        <v/>
      </c>
      <c r="AV13" s="144" t="str">
        <f t="shared" si="10"/>
        <v/>
      </c>
      <c r="AW13" s="145" t="str">
        <f t="shared" si="11"/>
        <v/>
      </c>
      <c r="AX13" s="146" t="str">
        <f t="shared" si="12"/>
        <v/>
      </c>
      <c r="AZ13" s="4"/>
      <c r="BA13" s="4"/>
      <c r="BB13" s="259"/>
      <c r="BC13" s="86"/>
      <c r="BD13" s="86"/>
    </row>
    <row r="14" spans="1:56" ht="11.25" customHeight="1" thickTop="1">
      <c r="A14" s="92">
        <f t="shared" si="0"/>
        <v>9</v>
      </c>
      <c r="B14" s="93" t="str">
        <f>IF('Lista de Alumnos'!B12="","",'Lista de Alumnos'!B12)</f>
        <v>Remache Minga Luis Andrés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24" t="str">
        <f t="shared" si="1"/>
        <v/>
      </c>
      <c r="N14" s="28" t="str">
        <f t="shared" si="2"/>
        <v/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36" t="str">
        <f t="shared" si="3"/>
        <v/>
      </c>
      <c r="Z14" s="36" t="str">
        <f t="shared" si="4"/>
        <v/>
      </c>
      <c r="AA14" s="90"/>
      <c r="AB14" s="90"/>
      <c r="AC14" s="90"/>
      <c r="AD14" s="90"/>
      <c r="AE14" s="90"/>
      <c r="AF14" s="90"/>
      <c r="AG14" s="90"/>
      <c r="AH14" s="40" t="str">
        <f t="shared" si="5"/>
        <v/>
      </c>
      <c r="AI14" s="41" t="str">
        <f t="shared" si="6"/>
        <v/>
      </c>
      <c r="AJ14" s="90"/>
      <c r="AK14" s="90"/>
      <c r="AL14" s="90"/>
      <c r="AM14" s="90"/>
      <c r="AN14" s="90"/>
      <c r="AO14" s="90"/>
      <c r="AP14" s="43" t="str">
        <f t="shared" si="7"/>
        <v/>
      </c>
      <c r="AQ14" s="43" t="str">
        <f t="shared" si="8"/>
        <v/>
      </c>
      <c r="AR14" s="90"/>
      <c r="AS14" s="90"/>
      <c r="AT14" s="90"/>
      <c r="AU14" s="142" t="str">
        <f t="shared" si="9"/>
        <v/>
      </c>
      <c r="AV14" s="144" t="str">
        <f t="shared" si="10"/>
        <v/>
      </c>
      <c r="AW14" s="145" t="str">
        <f t="shared" si="11"/>
        <v/>
      </c>
      <c r="AX14" s="146" t="str">
        <f t="shared" si="12"/>
        <v/>
      </c>
      <c r="AZ14" s="4"/>
      <c r="BA14" s="4"/>
      <c r="BB14" s="4"/>
      <c r="BC14" s="86"/>
      <c r="BD14" s="86"/>
    </row>
    <row r="15" spans="1:56" ht="11.25" customHeight="1">
      <c r="A15" s="94">
        <f>IF(B15="","",A14+1)</f>
        <v>10</v>
      </c>
      <c r="B15" s="95" t="str">
        <f>IF('Lista de Alumnos'!B13="","",'Lista de Alumnos'!B13)</f>
        <v>Sarango Gualán Nilda Isabel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24" t="str">
        <f t="shared" si="1"/>
        <v/>
      </c>
      <c r="N15" s="28" t="str">
        <f t="shared" si="2"/>
        <v/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36" t="str">
        <f t="shared" si="3"/>
        <v/>
      </c>
      <c r="Z15" s="36" t="str">
        <f t="shared" si="4"/>
        <v/>
      </c>
      <c r="AA15" s="91"/>
      <c r="AB15" s="91"/>
      <c r="AC15" s="91"/>
      <c r="AD15" s="91"/>
      <c r="AE15" s="91"/>
      <c r="AF15" s="91"/>
      <c r="AG15" s="91"/>
      <c r="AH15" s="40" t="str">
        <f t="shared" si="5"/>
        <v/>
      </c>
      <c r="AI15" s="41" t="str">
        <f t="shared" si="6"/>
        <v/>
      </c>
      <c r="AJ15" s="91"/>
      <c r="AK15" s="91"/>
      <c r="AL15" s="91"/>
      <c r="AM15" s="91"/>
      <c r="AN15" s="91"/>
      <c r="AO15" s="91"/>
      <c r="AP15" s="43" t="str">
        <f t="shared" si="7"/>
        <v/>
      </c>
      <c r="AQ15" s="43" t="str">
        <f t="shared" si="8"/>
        <v/>
      </c>
      <c r="AR15" s="91"/>
      <c r="AS15" s="91"/>
      <c r="AT15" s="91"/>
      <c r="AU15" s="142" t="str">
        <f t="shared" si="9"/>
        <v/>
      </c>
      <c r="AV15" s="144" t="str">
        <f t="shared" si="10"/>
        <v/>
      </c>
      <c r="AW15" s="145" t="str">
        <f t="shared" si="11"/>
        <v/>
      </c>
      <c r="AX15" s="146" t="str">
        <f t="shared" si="12"/>
        <v/>
      </c>
      <c r="AZ15" s="4"/>
      <c r="BA15" s="4"/>
      <c r="BB15" s="4"/>
      <c r="BC15" s="86"/>
      <c r="BD15" s="86"/>
    </row>
    <row r="16" spans="1:56" ht="11.25" customHeight="1">
      <c r="A16" s="92" t="str">
        <f t="shared" si="0"/>
        <v/>
      </c>
      <c r="B16" s="93" t="str">
        <f>IF('Lista de Alumnos'!B14="","",'Lista de Alumnos'!B14)</f>
        <v/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24" t="str">
        <f t="shared" si="1"/>
        <v/>
      </c>
      <c r="N16" s="28" t="str">
        <f t="shared" si="2"/>
        <v/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36" t="str">
        <f t="shared" si="3"/>
        <v/>
      </c>
      <c r="Z16" s="36" t="str">
        <f t="shared" si="4"/>
        <v/>
      </c>
      <c r="AA16" s="90"/>
      <c r="AB16" s="90"/>
      <c r="AC16" s="90"/>
      <c r="AD16" s="90"/>
      <c r="AE16" s="90"/>
      <c r="AF16" s="90"/>
      <c r="AG16" s="90"/>
      <c r="AH16" s="40" t="str">
        <f t="shared" si="5"/>
        <v/>
      </c>
      <c r="AI16" s="41" t="str">
        <f t="shared" si="6"/>
        <v/>
      </c>
      <c r="AJ16" s="90"/>
      <c r="AK16" s="90"/>
      <c r="AL16" s="90"/>
      <c r="AM16" s="90"/>
      <c r="AN16" s="90"/>
      <c r="AO16" s="90"/>
      <c r="AP16" s="43" t="str">
        <f t="shared" si="7"/>
        <v/>
      </c>
      <c r="AQ16" s="43" t="str">
        <f t="shared" si="8"/>
        <v/>
      </c>
      <c r="AR16" s="90"/>
      <c r="AS16" s="90"/>
      <c r="AT16" s="90"/>
      <c r="AU16" s="142" t="str">
        <f t="shared" si="9"/>
        <v/>
      </c>
      <c r="AV16" s="144" t="str">
        <f t="shared" si="10"/>
        <v/>
      </c>
      <c r="AW16" s="145" t="str">
        <f t="shared" si="11"/>
        <v/>
      </c>
      <c r="AX16" s="146" t="str">
        <f t="shared" si="12"/>
        <v/>
      </c>
      <c r="AZ16" s="4"/>
      <c r="BA16" s="4"/>
      <c r="BB16" s="4"/>
      <c r="BC16" s="86"/>
      <c r="BD16" s="86"/>
    </row>
    <row r="17" spans="1:56" ht="11.25" customHeight="1">
      <c r="A17" s="94" t="str">
        <f t="shared" si="0"/>
        <v/>
      </c>
      <c r="B17" s="95" t="str">
        <f>IF('Lista de Alumnos'!B15="","",'Lista de Alumnos'!B15)</f>
        <v/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24" t="str">
        <f t="shared" si="1"/>
        <v/>
      </c>
      <c r="N17" s="28" t="str">
        <f t="shared" si="2"/>
        <v/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36" t="str">
        <f t="shared" si="3"/>
        <v/>
      </c>
      <c r="Z17" s="36" t="str">
        <f t="shared" si="4"/>
        <v/>
      </c>
      <c r="AA17" s="91"/>
      <c r="AB17" s="91"/>
      <c r="AC17" s="91"/>
      <c r="AD17" s="91"/>
      <c r="AE17" s="91"/>
      <c r="AF17" s="91"/>
      <c r="AG17" s="91"/>
      <c r="AH17" s="40" t="str">
        <f t="shared" si="5"/>
        <v/>
      </c>
      <c r="AI17" s="41" t="str">
        <f t="shared" si="6"/>
        <v/>
      </c>
      <c r="AJ17" s="91"/>
      <c r="AK17" s="91"/>
      <c r="AL17" s="91"/>
      <c r="AM17" s="91"/>
      <c r="AN17" s="91"/>
      <c r="AO17" s="91"/>
      <c r="AP17" s="43" t="str">
        <f t="shared" si="7"/>
        <v/>
      </c>
      <c r="AQ17" s="43" t="str">
        <f t="shared" si="8"/>
        <v/>
      </c>
      <c r="AR17" s="91"/>
      <c r="AS17" s="91"/>
      <c r="AT17" s="91"/>
      <c r="AU17" s="142" t="str">
        <f t="shared" si="9"/>
        <v/>
      </c>
      <c r="AV17" s="144" t="str">
        <f t="shared" si="10"/>
        <v/>
      </c>
      <c r="AW17" s="145" t="str">
        <f t="shared" si="11"/>
        <v/>
      </c>
      <c r="AX17" s="146" t="str">
        <f t="shared" si="12"/>
        <v/>
      </c>
      <c r="AZ17" s="4"/>
      <c r="BA17" s="4"/>
      <c r="BB17" s="4"/>
      <c r="BC17" s="86"/>
      <c r="BD17" s="86"/>
    </row>
    <row r="18" spans="1:56" ht="11.25" customHeight="1">
      <c r="A18" s="92" t="str">
        <f t="shared" si="0"/>
        <v/>
      </c>
      <c r="B18" s="93" t="str">
        <f>IF('Lista de Alumnos'!B16="","",'Lista de Alumnos'!B16)</f>
        <v/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124" t="str">
        <f t="shared" si="1"/>
        <v/>
      </c>
      <c r="N18" s="28" t="str">
        <f t="shared" si="2"/>
        <v/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36" t="str">
        <f t="shared" si="3"/>
        <v/>
      </c>
      <c r="Z18" s="36" t="str">
        <f t="shared" si="4"/>
        <v/>
      </c>
      <c r="AA18" s="90"/>
      <c r="AB18" s="90"/>
      <c r="AC18" s="90"/>
      <c r="AD18" s="90"/>
      <c r="AE18" s="90"/>
      <c r="AF18" s="90"/>
      <c r="AG18" s="90"/>
      <c r="AH18" s="40" t="str">
        <f t="shared" si="5"/>
        <v/>
      </c>
      <c r="AI18" s="41" t="str">
        <f t="shared" si="6"/>
        <v/>
      </c>
      <c r="AJ18" s="90"/>
      <c r="AK18" s="90"/>
      <c r="AL18" s="90"/>
      <c r="AM18" s="90"/>
      <c r="AN18" s="90"/>
      <c r="AO18" s="90"/>
      <c r="AP18" s="43" t="str">
        <f t="shared" si="7"/>
        <v/>
      </c>
      <c r="AQ18" s="43" t="str">
        <f t="shared" si="8"/>
        <v/>
      </c>
      <c r="AR18" s="90"/>
      <c r="AS18" s="90"/>
      <c r="AT18" s="90"/>
      <c r="AU18" s="142" t="str">
        <f t="shared" si="9"/>
        <v/>
      </c>
      <c r="AV18" s="144" t="str">
        <f t="shared" si="10"/>
        <v/>
      </c>
      <c r="AW18" s="145" t="str">
        <f t="shared" si="11"/>
        <v/>
      </c>
      <c r="AX18" s="146" t="str">
        <f t="shared" si="12"/>
        <v/>
      </c>
      <c r="AZ18" s="4"/>
      <c r="BA18" s="4"/>
      <c r="BB18" s="4"/>
      <c r="BC18" s="86"/>
      <c r="BD18" s="86"/>
    </row>
    <row r="19" spans="1:56" ht="11.25" customHeight="1">
      <c r="A19" s="94" t="str">
        <f t="shared" si="0"/>
        <v/>
      </c>
      <c r="B19" s="95" t="str">
        <f>IF('Lista de Alumnos'!B17="","",'Lista de Alumnos'!B17)</f>
        <v/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124" t="str">
        <f t="shared" si="1"/>
        <v/>
      </c>
      <c r="N19" s="28" t="str">
        <f t="shared" si="2"/>
        <v/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36" t="str">
        <f t="shared" si="3"/>
        <v/>
      </c>
      <c r="Z19" s="36" t="str">
        <f t="shared" si="4"/>
        <v/>
      </c>
      <c r="AA19" s="91"/>
      <c r="AB19" s="91"/>
      <c r="AC19" s="91"/>
      <c r="AD19" s="91"/>
      <c r="AE19" s="91"/>
      <c r="AF19" s="91"/>
      <c r="AG19" s="91"/>
      <c r="AH19" s="40" t="str">
        <f t="shared" si="5"/>
        <v/>
      </c>
      <c r="AI19" s="41" t="str">
        <f t="shared" si="6"/>
        <v/>
      </c>
      <c r="AJ19" s="91"/>
      <c r="AK19" s="91"/>
      <c r="AL19" s="91"/>
      <c r="AM19" s="91"/>
      <c r="AN19" s="91"/>
      <c r="AO19" s="91"/>
      <c r="AP19" s="43" t="str">
        <f t="shared" si="7"/>
        <v/>
      </c>
      <c r="AQ19" s="43" t="str">
        <f t="shared" si="8"/>
        <v/>
      </c>
      <c r="AR19" s="91"/>
      <c r="AS19" s="91"/>
      <c r="AT19" s="91"/>
      <c r="AU19" s="142" t="str">
        <f t="shared" si="9"/>
        <v/>
      </c>
      <c r="AV19" s="144" t="str">
        <f t="shared" si="10"/>
        <v/>
      </c>
      <c r="AW19" s="145" t="str">
        <f t="shared" si="11"/>
        <v/>
      </c>
      <c r="AX19" s="146" t="str">
        <f t="shared" si="12"/>
        <v/>
      </c>
      <c r="AZ19" s="4"/>
      <c r="BA19" s="4"/>
      <c r="BB19" s="4"/>
      <c r="BC19" s="86"/>
      <c r="BD19" s="86"/>
    </row>
    <row r="20" spans="1:56" ht="11.25" customHeight="1">
      <c r="A20" s="92" t="str">
        <f t="shared" si="0"/>
        <v/>
      </c>
      <c r="B20" s="93" t="str">
        <f>IF('Lista de Alumnos'!B18="","",'Lista de Alumnos'!B18)</f>
        <v/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124" t="str">
        <f t="shared" si="1"/>
        <v/>
      </c>
      <c r="N20" s="28" t="str">
        <f t="shared" si="2"/>
        <v/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36" t="str">
        <f t="shared" si="3"/>
        <v/>
      </c>
      <c r="Z20" s="36" t="str">
        <f t="shared" si="4"/>
        <v/>
      </c>
      <c r="AA20" s="90"/>
      <c r="AB20" s="90"/>
      <c r="AC20" s="90"/>
      <c r="AD20" s="90"/>
      <c r="AE20" s="90"/>
      <c r="AF20" s="90"/>
      <c r="AG20" s="90"/>
      <c r="AH20" s="40" t="str">
        <f t="shared" si="5"/>
        <v/>
      </c>
      <c r="AI20" s="41" t="str">
        <f t="shared" si="6"/>
        <v/>
      </c>
      <c r="AJ20" s="90"/>
      <c r="AK20" s="90"/>
      <c r="AL20" s="90"/>
      <c r="AM20" s="90"/>
      <c r="AN20" s="90"/>
      <c r="AO20" s="90"/>
      <c r="AP20" s="43" t="str">
        <f t="shared" si="7"/>
        <v/>
      </c>
      <c r="AQ20" s="43" t="str">
        <f t="shared" si="8"/>
        <v/>
      </c>
      <c r="AR20" s="90"/>
      <c r="AS20" s="90"/>
      <c r="AT20" s="90"/>
      <c r="AU20" s="142" t="str">
        <f t="shared" si="9"/>
        <v/>
      </c>
      <c r="AV20" s="144" t="str">
        <f t="shared" si="10"/>
        <v/>
      </c>
      <c r="AW20" s="145" t="str">
        <f t="shared" si="11"/>
        <v/>
      </c>
      <c r="AX20" s="146" t="str">
        <f t="shared" si="12"/>
        <v/>
      </c>
      <c r="AZ20" s="4"/>
      <c r="BA20" s="4"/>
      <c r="BB20" s="4"/>
      <c r="BC20" s="86"/>
      <c r="BD20" s="86"/>
    </row>
    <row r="21" spans="1:56" ht="11.25" customHeight="1">
      <c r="A21" s="94" t="str">
        <f t="shared" si="0"/>
        <v/>
      </c>
      <c r="B21" s="95" t="str">
        <f>IF('Lista de Alumnos'!B19="","",'Lista de Alumnos'!B19)</f>
        <v/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124" t="str">
        <f t="shared" si="1"/>
        <v/>
      </c>
      <c r="N21" s="28" t="str">
        <f t="shared" si="2"/>
        <v/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36" t="str">
        <f t="shared" si="3"/>
        <v/>
      </c>
      <c r="Z21" s="36" t="str">
        <f t="shared" si="4"/>
        <v/>
      </c>
      <c r="AA21" s="91"/>
      <c r="AB21" s="91"/>
      <c r="AC21" s="91"/>
      <c r="AD21" s="91"/>
      <c r="AE21" s="91"/>
      <c r="AF21" s="91"/>
      <c r="AG21" s="91"/>
      <c r="AH21" s="40" t="str">
        <f t="shared" si="5"/>
        <v/>
      </c>
      <c r="AI21" s="41" t="str">
        <f t="shared" si="6"/>
        <v/>
      </c>
      <c r="AJ21" s="91"/>
      <c r="AK21" s="91"/>
      <c r="AL21" s="91"/>
      <c r="AM21" s="91"/>
      <c r="AN21" s="91"/>
      <c r="AO21" s="91"/>
      <c r="AP21" s="43" t="str">
        <f t="shared" si="7"/>
        <v/>
      </c>
      <c r="AQ21" s="43" t="str">
        <f t="shared" si="8"/>
        <v/>
      </c>
      <c r="AR21" s="91"/>
      <c r="AS21" s="91"/>
      <c r="AT21" s="91"/>
      <c r="AU21" s="142" t="str">
        <f t="shared" si="9"/>
        <v/>
      </c>
      <c r="AV21" s="144" t="str">
        <f t="shared" si="10"/>
        <v/>
      </c>
      <c r="AW21" s="145" t="str">
        <f t="shared" si="11"/>
        <v/>
      </c>
      <c r="AX21" s="146" t="str">
        <f t="shared" si="12"/>
        <v/>
      </c>
      <c r="AZ21" s="4"/>
      <c r="BA21" s="4"/>
      <c r="BB21" s="4"/>
      <c r="BC21" s="86"/>
      <c r="BD21" s="86"/>
    </row>
    <row r="22" spans="1:56" ht="11.25" customHeight="1">
      <c r="A22" s="92" t="str">
        <f t="shared" si="0"/>
        <v/>
      </c>
      <c r="B22" s="93" t="str">
        <f>IF('Lista de Alumnos'!B20="","",'Lista de Alumnos'!B20)</f>
        <v/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24" t="str">
        <f t="shared" si="1"/>
        <v/>
      </c>
      <c r="N22" s="28" t="str">
        <f t="shared" si="2"/>
        <v/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36" t="str">
        <f t="shared" si="3"/>
        <v/>
      </c>
      <c r="Z22" s="36" t="str">
        <f t="shared" si="4"/>
        <v/>
      </c>
      <c r="AA22" s="90"/>
      <c r="AB22" s="90"/>
      <c r="AC22" s="90"/>
      <c r="AD22" s="90"/>
      <c r="AE22" s="90"/>
      <c r="AF22" s="90"/>
      <c r="AG22" s="90"/>
      <c r="AH22" s="40" t="str">
        <f t="shared" si="5"/>
        <v/>
      </c>
      <c r="AI22" s="41" t="str">
        <f t="shared" si="6"/>
        <v/>
      </c>
      <c r="AJ22" s="90"/>
      <c r="AK22" s="90"/>
      <c r="AL22" s="90"/>
      <c r="AM22" s="90"/>
      <c r="AN22" s="90"/>
      <c r="AO22" s="90"/>
      <c r="AP22" s="43" t="str">
        <f t="shared" si="7"/>
        <v/>
      </c>
      <c r="AQ22" s="43" t="str">
        <f t="shared" si="8"/>
        <v/>
      </c>
      <c r="AR22" s="90"/>
      <c r="AS22" s="90"/>
      <c r="AT22" s="90"/>
      <c r="AU22" s="142" t="str">
        <f t="shared" si="9"/>
        <v/>
      </c>
      <c r="AV22" s="144" t="str">
        <f t="shared" si="10"/>
        <v/>
      </c>
      <c r="AW22" s="145" t="str">
        <f t="shared" si="11"/>
        <v/>
      </c>
      <c r="AX22" s="146" t="str">
        <f t="shared" si="12"/>
        <v/>
      </c>
      <c r="AZ22" s="4"/>
      <c r="BA22" s="4"/>
      <c r="BB22" s="4"/>
      <c r="BC22" s="86"/>
      <c r="BD22" s="86"/>
    </row>
    <row r="23" spans="1:56" ht="11.25" customHeight="1">
      <c r="A23" s="94" t="str">
        <f t="shared" si="0"/>
        <v/>
      </c>
      <c r="B23" s="95" t="str">
        <f>IF('Lista de Alumnos'!B21="","",'Lista de Alumnos'!B21)</f>
        <v/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124" t="str">
        <f t="shared" si="1"/>
        <v/>
      </c>
      <c r="N23" s="28" t="str">
        <f t="shared" si="2"/>
        <v/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36" t="str">
        <f t="shared" si="3"/>
        <v/>
      </c>
      <c r="Z23" s="36" t="str">
        <f t="shared" si="4"/>
        <v/>
      </c>
      <c r="AA23" s="91"/>
      <c r="AB23" s="91"/>
      <c r="AC23" s="91"/>
      <c r="AD23" s="91"/>
      <c r="AE23" s="91"/>
      <c r="AF23" s="91"/>
      <c r="AG23" s="91"/>
      <c r="AH23" s="40" t="str">
        <f t="shared" si="5"/>
        <v/>
      </c>
      <c r="AI23" s="41" t="str">
        <f t="shared" si="6"/>
        <v/>
      </c>
      <c r="AJ23" s="91"/>
      <c r="AK23" s="91"/>
      <c r="AL23" s="91"/>
      <c r="AM23" s="91"/>
      <c r="AN23" s="91"/>
      <c r="AO23" s="91"/>
      <c r="AP23" s="43" t="str">
        <f t="shared" si="7"/>
        <v/>
      </c>
      <c r="AQ23" s="43" t="str">
        <f t="shared" si="8"/>
        <v/>
      </c>
      <c r="AR23" s="91"/>
      <c r="AS23" s="91"/>
      <c r="AT23" s="91"/>
      <c r="AU23" s="142" t="str">
        <f t="shared" si="9"/>
        <v/>
      </c>
      <c r="AV23" s="144" t="str">
        <f t="shared" si="10"/>
        <v/>
      </c>
      <c r="AW23" s="145" t="str">
        <f t="shared" si="11"/>
        <v/>
      </c>
      <c r="AX23" s="146" t="str">
        <f t="shared" si="12"/>
        <v/>
      </c>
      <c r="AZ23" s="4"/>
      <c r="BA23" s="4"/>
      <c r="BB23" s="4"/>
      <c r="BC23" s="86"/>
      <c r="BD23" s="86"/>
    </row>
    <row r="24" spans="1:56" ht="11.25" customHeight="1">
      <c r="A24" s="92" t="str">
        <f t="shared" si="0"/>
        <v/>
      </c>
      <c r="B24" s="93" t="str">
        <f>IF('Lista de Alumnos'!B22="","",'Lista de Alumnos'!B22)</f>
        <v/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24" t="str">
        <f t="shared" si="1"/>
        <v/>
      </c>
      <c r="N24" s="28" t="str">
        <f t="shared" si="2"/>
        <v/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36" t="str">
        <f t="shared" si="3"/>
        <v/>
      </c>
      <c r="Z24" s="36" t="str">
        <f t="shared" si="4"/>
        <v/>
      </c>
      <c r="AA24" s="90"/>
      <c r="AB24" s="90"/>
      <c r="AC24" s="90"/>
      <c r="AD24" s="90"/>
      <c r="AE24" s="90"/>
      <c r="AF24" s="90"/>
      <c r="AG24" s="90"/>
      <c r="AH24" s="40" t="str">
        <f t="shared" si="5"/>
        <v/>
      </c>
      <c r="AI24" s="41" t="str">
        <f t="shared" si="6"/>
        <v/>
      </c>
      <c r="AJ24" s="90"/>
      <c r="AK24" s="90"/>
      <c r="AL24" s="90"/>
      <c r="AM24" s="90"/>
      <c r="AN24" s="90"/>
      <c r="AO24" s="90"/>
      <c r="AP24" s="43" t="str">
        <f t="shared" si="7"/>
        <v/>
      </c>
      <c r="AQ24" s="43" t="str">
        <f t="shared" si="8"/>
        <v/>
      </c>
      <c r="AR24" s="90"/>
      <c r="AS24" s="90"/>
      <c r="AT24" s="90"/>
      <c r="AU24" s="142" t="str">
        <f t="shared" si="9"/>
        <v/>
      </c>
      <c r="AV24" s="144" t="str">
        <f t="shared" si="10"/>
        <v/>
      </c>
      <c r="AW24" s="145" t="str">
        <f t="shared" si="11"/>
        <v/>
      </c>
      <c r="AX24" s="146" t="str">
        <f t="shared" si="12"/>
        <v/>
      </c>
      <c r="AZ24" s="4"/>
      <c r="BA24" s="4"/>
      <c r="BB24" s="4"/>
    </row>
    <row r="25" spans="1:56" ht="11.25" customHeight="1">
      <c r="A25" s="94" t="str">
        <f t="shared" si="0"/>
        <v/>
      </c>
      <c r="B25" s="95" t="str">
        <f>IF('Lista de Alumnos'!B23="","",'Lista de Alumnos'!B23)</f>
        <v/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124" t="str">
        <f t="shared" si="1"/>
        <v/>
      </c>
      <c r="N25" s="28" t="str">
        <f t="shared" si="2"/>
        <v/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36" t="str">
        <f t="shared" si="3"/>
        <v/>
      </c>
      <c r="Z25" s="36" t="str">
        <f t="shared" si="4"/>
        <v/>
      </c>
      <c r="AA25" s="91"/>
      <c r="AB25" s="91"/>
      <c r="AC25" s="91"/>
      <c r="AD25" s="91"/>
      <c r="AE25" s="91"/>
      <c r="AF25" s="91"/>
      <c r="AG25" s="91"/>
      <c r="AH25" s="40" t="str">
        <f t="shared" si="5"/>
        <v/>
      </c>
      <c r="AI25" s="41" t="str">
        <f t="shared" si="6"/>
        <v/>
      </c>
      <c r="AJ25" s="91"/>
      <c r="AK25" s="91"/>
      <c r="AL25" s="91"/>
      <c r="AM25" s="91"/>
      <c r="AN25" s="91"/>
      <c r="AO25" s="91"/>
      <c r="AP25" s="43" t="str">
        <f t="shared" si="7"/>
        <v/>
      </c>
      <c r="AQ25" s="43" t="str">
        <f t="shared" si="8"/>
        <v/>
      </c>
      <c r="AR25" s="91"/>
      <c r="AS25" s="91"/>
      <c r="AT25" s="91"/>
      <c r="AU25" s="142" t="str">
        <f t="shared" si="9"/>
        <v/>
      </c>
      <c r="AV25" s="144" t="str">
        <f t="shared" si="10"/>
        <v/>
      </c>
      <c r="AW25" s="145" t="str">
        <f t="shared" si="11"/>
        <v/>
      </c>
      <c r="AX25" s="146" t="str">
        <f t="shared" si="12"/>
        <v/>
      </c>
      <c r="AZ25" s="4"/>
      <c r="BA25" s="4"/>
      <c r="BB25" s="4"/>
    </row>
    <row r="26" spans="1:56" ht="11.25" hidden="1" customHeight="1">
      <c r="A26" s="92" t="str">
        <f t="shared" si="0"/>
        <v/>
      </c>
      <c r="B26" s="93" t="str">
        <f>IF('Lista de Alumnos'!B24="","",'Lista de Alumnos'!B24)</f>
        <v/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124" t="str">
        <f t="shared" si="1"/>
        <v/>
      </c>
      <c r="N26" s="28" t="str">
        <f t="shared" si="2"/>
        <v/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36" t="str">
        <f t="shared" si="3"/>
        <v/>
      </c>
      <c r="Z26" s="36" t="str">
        <f t="shared" si="4"/>
        <v/>
      </c>
      <c r="AA26" s="90"/>
      <c r="AB26" s="90"/>
      <c r="AC26" s="90"/>
      <c r="AD26" s="90"/>
      <c r="AE26" s="90"/>
      <c r="AF26" s="90"/>
      <c r="AG26" s="90"/>
      <c r="AH26" s="40" t="str">
        <f t="shared" si="5"/>
        <v/>
      </c>
      <c r="AI26" s="41" t="str">
        <f t="shared" si="6"/>
        <v/>
      </c>
      <c r="AJ26" s="90"/>
      <c r="AK26" s="90"/>
      <c r="AL26" s="90"/>
      <c r="AM26" s="90"/>
      <c r="AN26" s="90"/>
      <c r="AO26" s="90"/>
      <c r="AP26" s="43" t="str">
        <f t="shared" si="7"/>
        <v/>
      </c>
      <c r="AQ26" s="43" t="str">
        <f t="shared" si="8"/>
        <v/>
      </c>
      <c r="AR26" s="90"/>
      <c r="AS26" s="90"/>
      <c r="AT26" s="90"/>
      <c r="AU26" s="142" t="str">
        <f t="shared" si="9"/>
        <v/>
      </c>
      <c r="AV26" s="144" t="str">
        <f t="shared" si="10"/>
        <v/>
      </c>
      <c r="AW26" s="145" t="str">
        <f t="shared" si="11"/>
        <v/>
      </c>
      <c r="AX26" s="146" t="str">
        <f t="shared" si="12"/>
        <v/>
      </c>
      <c r="AZ26" s="4"/>
      <c r="BA26" s="4"/>
      <c r="BB26" s="4"/>
    </row>
    <row r="27" spans="1:56" ht="11.25" hidden="1" customHeight="1">
      <c r="A27" s="94" t="str">
        <f t="shared" si="0"/>
        <v/>
      </c>
      <c r="B27" s="95" t="str">
        <f>IF('Lista de Alumnos'!B25="","",'Lista de Alumnos'!B25)</f>
        <v/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124" t="str">
        <f t="shared" si="1"/>
        <v/>
      </c>
      <c r="N27" s="28" t="str">
        <f t="shared" si="2"/>
        <v/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36" t="str">
        <f t="shared" si="3"/>
        <v/>
      </c>
      <c r="Z27" s="36" t="str">
        <f t="shared" si="4"/>
        <v/>
      </c>
      <c r="AA27" s="91"/>
      <c r="AB27" s="91"/>
      <c r="AC27" s="91"/>
      <c r="AD27" s="91"/>
      <c r="AE27" s="91"/>
      <c r="AF27" s="91"/>
      <c r="AG27" s="91"/>
      <c r="AH27" s="40" t="str">
        <f t="shared" si="5"/>
        <v/>
      </c>
      <c r="AI27" s="41" t="str">
        <f t="shared" si="6"/>
        <v/>
      </c>
      <c r="AJ27" s="91"/>
      <c r="AK27" s="91"/>
      <c r="AL27" s="91"/>
      <c r="AM27" s="91"/>
      <c r="AN27" s="91"/>
      <c r="AO27" s="91"/>
      <c r="AP27" s="43" t="str">
        <f t="shared" si="7"/>
        <v/>
      </c>
      <c r="AQ27" s="43" t="str">
        <f t="shared" si="8"/>
        <v/>
      </c>
      <c r="AR27" s="91"/>
      <c r="AS27" s="91"/>
      <c r="AT27" s="91"/>
      <c r="AU27" s="142" t="str">
        <f t="shared" si="9"/>
        <v/>
      </c>
      <c r="AV27" s="144" t="str">
        <f t="shared" si="10"/>
        <v/>
      </c>
      <c r="AW27" s="145" t="str">
        <f t="shared" si="11"/>
        <v/>
      </c>
      <c r="AX27" s="146" t="str">
        <f t="shared" si="12"/>
        <v/>
      </c>
      <c r="AZ27" s="4"/>
      <c r="BA27" s="4"/>
      <c r="BB27" s="4"/>
    </row>
    <row r="28" spans="1:56" ht="11.25" hidden="1" customHeight="1">
      <c r="A28" s="92" t="str">
        <f t="shared" si="0"/>
        <v/>
      </c>
      <c r="B28" s="93" t="str">
        <f>IF('Lista de Alumnos'!B26="","",'Lista de Alumnos'!B26)</f>
        <v/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24" t="str">
        <f t="shared" si="1"/>
        <v/>
      </c>
      <c r="N28" s="28" t="str">
        <f t="shared" si="2"/>
        <v/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36" t="str">
        <f t="shared" si="3"/>
        <v/>
      </c>
      <c r="Z28" s="36" t="str">
        <f t="shared" si="4"/>
        <v/>
      </c>
      <c r="AA28" s="90"/>
      <c r="AB28" s="90"/>
      <c r="AC28" s="90"/>
      <c r="AD28" s="90"/>
      <c r="AE28" s="90"/>
      <c r="AF28" s="90"/>
      <c r="AG28" s="90"/>
      <c r="AH28" s="40" t="str">
        <f t="shared" si="5"/>
        <v/>
      </c>
      <c r="AI28" s="41" t="str">
        <f t="shared" si="6"/>
        <v/>
      </c>
      <c r="AJ28" s="90"/>
      <c r="AK28" s="90"/>
      <c r="AL28" s="90"/>
      <c r="AM28" s="90"/>
      <c r="AN28" s="90"/>
      <c r="AO28" s="90"/>
      <c r="AP28" s="43" t="str">
        <f t="shared" si="7"/>
        <v/>
      </c>
      <c r="AQ28" s="43" t="str">
        <f t="shared" si="8"/>
        <v/>
      </c>
      <c r="AR28" s="90"/>
      <c r="AS28" s="90"/>
      <c r="AT28" s="90"/>
      <c r="AU28" s="142" t="str">
        <f t="shared" si="9"/>
        <v/>
      </c>
      <c r="AV28" s="144" t="str">
        <f t="shared" si="10"/>
        <v/>
      </c>
      <c r="AW28" s="145" t="str">
        <f t="shared" si="11"/>
        <v/>
      </c>
      <c r="AX28" s="146" t="str">
        <f t="shared" si="12"/>
        <v/>
      </c>
      <c r="AZ28" s="4"/>
      <c r="BA28" s="4"/>
      <c r="BB28" s="4"/>
    </row>
    <row r="29" spans="1:56" ht="11.25" hidden="1" customHeight="1">
      <c r="A29" s="94" t="str">
        <f t="shared" si="0"/>
        <v/>
      </c>
      <c r="B29" s="95" t="str">
        <f>IF('Lista de Alumnos'!B27="","",'Lista de Alumnos'!B27)</f>
        <v/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24" t="str">
        <f t="shared" si="1"/>
        <v/>
      </c>
      <c r="N29" s="28" t="str">
        <f t="shared" si="2"/>
        <v/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36" t="str">
        <f t="shared" si="3"/>
        <v/>
      </c>
      <c r="Z29" s="36" t="str">
        <f t="shared" si="4"/>
        <v/>
      </c>
      <c r="AA29" s="91"/>
      <c r="AB29" s="91"/>
      <c r="AC29" s="91"/>
      <c r="AD29" s="91"/>
      <c r="AE29" s="91"/>
      <c r="AF29" s="91"/>
      <c r="AG29" s="91"/>
      <c r="AH29" s="40" t="str">
        <f t="shared" si="5"/>
        <v/>
      </c>
      <c r="AI29" s="41" t="str">
        <f t="shared" si="6"/>
        <v/>
      </c>
      <c r="AJ29" s="91"/>
      <c r="AK29" s="91"/>
      <c r="AL29" s="91"/>
      <c r="AM29" s="91"/>
      <c r="AN29" s="91"/>
      <c r="AO29" s="91"/>
      <c r="AP29" s="43" t="str">
        <f t="shared" si="7"/>
        <v/>
      </c>
      <c r="AQ29" s="43" t="str">
        <f t="shared" si="8"/>
        <v/>
      </c>
      <c r="AR29" s="91"/>
      <c r="AS29" s="91"/>
      <c r="AT29" s="91"/>
      <c r="AU29" s="142" t="str">
        <f t="shared" si="9"/>
        <v/>
      </c>
      <c r="AV29" s="144" t="str">
        <f t="shared" si="10"/>
        <v/>
      </c>
      <c r="AW29" s="145" t="str">
        <f t="shared" si="11"/>
        <v/>
      </c>
      <c r="AX29" s="146" t="str">
        <f t="shared" si="12"/>
        <v/>
      </c>
      <c r="AZ29" s="4"/>
      <c r="BA29" s="4"/>
      <c r="BB29" s="4"/>
    </row>
    <row r="30" spans="1:56" ht="11.25" hidden="1" customHeight="1">
      <c r="A30" s="92" t="str">
        <f t="shared" si="0"/>
        <v/>
      </c>
      <c r="B30" s="93" t="str">
        <f>IF('Lista de Alumnos'!B28="","",'Lista de Alumnos'!B28)</f>
        <v/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124" t="str">
        <f t="shared" si="1"/>
        <v/>
      </c>
      <c r="N30" s="28" t="str">
        <f t="shared" si="2"/>
        <v/>
      </c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36" t="str">
        <f t="shared" si="3"/>
        <v/>
      </c>
      <c r="Z30" s="36" t="str">
        <f t="shared" si="4"/>
        <v/>
      </c>
      <c r="AA30" s="90"/>
      <c r="AB30" s="90"/>
      <c r="AC30" s="90"/>
      <c r="AD30" s="90"/>
      <c r="AE30" s="90"/>
      <c r="AF30" s="90"/>
      <c r="AG30" s="90"/>
      <c r="AH30" s="40" t="str">
        <f t="shared" si="5"/>
        <v/>
      </c>
      <c r="AI30" s="41" t="str">
        <f t="shared" si="6"/>
        <v/>
      </c>
      <c r="AJ30" s="90"/>
      <c r="AK30" s="90"/>
      <c r="AL30" s="90"/>
      <c r="AM30" s="90"/>
      <c r="AN30" s="90"/>
      <c r="AO30" s="90"/>
      <c r="AP30" s="43" t="str">
        <f t="shared" si="7"/>
        <v/>
      </c>
      <c r="AQ30" s="43" t="str">
        <f t="shared" si="8"/>
        <v/>
      </c>
      <c r="AR30" s="90"/>
      <c r="AS30" s="90"/>
      <c r="AT30" s="90"/>
      <c r="AU30" s="142" t="str">
        <f t="shared" si="9"/>
        <v/>
      </c>
      <c r="AV30" s="144" t="str">
        <f t="shared" si="10"/>
        <v/>
      </c>
      <c r="AW30" s="145" t="str">
        <f t="shared" si="11"/>
        <v/>
      </c>
      <c r="AX30" s="146" t="str">
        <f t="shared" si="12"/>
        <v/>
      </c>
      <c r="AZ30" s="4"/>
      <c r="BA30" s="4"/>
      <c r="BB30" s="4"/>
    </row>
    <row r="31" spans="1:56" ht="11.25" hidden="1" customHeight="1">
      <c r="A31" s="94" t="str">
        <f t="shared" si="0"/>
        <v/>
      </c>
      <c r="B31" s="95" t="str">
        <f>IF('Lista de Alumnos'!B29="","",'Lista de Alumnos'!B29)</f>
        <v/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24" t="str">
        <f t="shared" si="1"/>
        <v/>
      </c>
      <c r="N31" s="28" t="str">
        <f t="shared" si="2"/>
        <v/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36" t="str">
        <f t="shared" si="3"/>
        <v/>
      </c>
      <c r="Z31" s="36" t="str">
        <f t="shared" si="4"/>
        <v/>
      </c>
      <c r="AA31" s="91"/>
      <c r="AB31" s="91"/>
      <c r="AC31" s="91"/>
      <c r="AD31" s="91"/>
      <c r="AE31" s="91"/>
      <c r="AF31" s="91"/>
      <c r="AG31" s="91"/>
      <c r="AH31" s="40" t="str">
        <f t="shared" si="5"/>
        <v/>
      </c>
      <c r="AI31" s="41" t="str">
        <f t="shared" si="6"/>
        <v/>
      </c>
      <c r="AJ31" s="91"/>
      <c r="AK31" s="91"/>
      <c r="AL31" s="91"/>
      <c r="AM31" s="91"/>
      <c r="AN31" s="91"/>
      <c r="AO31" s="91"/>
      <c r="AP31" s="43" t="str">
        <f t="shared" si="7"/>
        <v/>
      </c>
      <c r="AQ31" s="43" t="str">
        <f t="shared" si="8"/>
        <v/>
      </c>
      <c r="AR31" s="91"/>
      <c r="AS31" s="91"/>
      <c r="AT31" s="91"/>
      <c r="AU31" s="142" t="str">
        <f t="shared" si="9"/>
        <v/>
      </c>
      <c r="AV31" s="144" t="str">
        <f t="shared" si="10"/>
        <v/>
      </c>
      <c r="AW31" s="145" t="str">
        <f t="shared" si="11"/>
        <v/>
      </c>
      <c r="AX31" s="146" t="str">
        <f t="shared" si="12"/>
        <v/>
      </c>
      <c r="AZ31" s="4"/>
      <c r="BA31" s="4"/>
      <c r="BB31" s="4"/>
    </row>
    <row r="32" spans="1:56" ht="11.25" hidden="1" customHeight="1">
      <c r="A32" s="92" t="str">
        <f t="shared" si="0"/>
        <v/>
      </c>
      <c r="B32" s="93" t="str">
        <f>IF('Lista de Alumnos'!B30="","",'Lista de Alumnos'!B30)</f>
        <v/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124" t="str">
        <f t="shared" si="1"/>
        <v/>
      </c>
      <c r="N32" s="28" t="str">
        <f t="shared" si="2"/>
        <v/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36" t="str">
        <f t="shared" si="3"/>
        <v/>
      </c>
      <c r="Z32" s="36" t="str">
        <f t="shared" si="4"/>
        <v/>
      </c>
      <c r="AA32" s="90"/>
      <c r="AB32" s="90"/>
      <c r="AC32" s="90"/>
      <c r="AD32" s="90"/>
      <c r="AE32" s="90"/>
      <c r="AF32" s="90"/>
      <c r="AG32" s="90"/>
      <c r="AH32" s="40" t="str">
        <f t="shared" si="5"/>
        <v/>
      </c>
      <c r="AI32" s="41" t="str">
        <f t="shared" si="6"/>
        <v/>
      </c>
      <c r="AJ32" s="90"/>
      <c r="AK32" s="90"/>
      <c r="AL32" s="90"/>
      <c r="AM32" s="90"/>
      <c r="AN32" s="90"/>
      <c r="AO32" s="90"/>
      <c r="AP32" s="43" t="str">
        <f t="shared" si="7"/>
        <v/>
      </c>
      <c r="AQ32" s="43" t="str">
        <f t="shared" si="8"/>
        <v/>
      </c>
      <c r="AR32" s="90"/>
      <c r="AS32" s="90"/>
      <c r="AT32" s="90"/>
      <c r="AU32" s="142" t="str">
        <f t="shared" si="9"/>
        <v/>
      </c>
      <c r="AV32" s="144" t="str">
        <f t="shared" si="10"/>
        <v/>
      </c>
      <c r="AW32" s="145" t="str">
        <f t="shared" si="11"/>
        <v/>
      </c>
      <c r="AX32" s="146" t="str">
        <f t="shared" si="12"/>
        <v/>
      </c>
      <c r="AZ32" s="4"/>
      <c r="BA32" s="4"/>
      <c r="BB32" s="4"/>
    </row>
    <row r="33" spans="1:54" ht="11.25" hidden="1" customHeight="1">
      <c r="A33" s="94" t="str">
        <f t="shared" si="0"/>
        <v/>
      </c>
      <c r="B33" s="95" t="str">
        <f>IF('Lista de Alumnos'!B31="","",'Lista de Alumnos'!B31)</f>
        <v/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124" t="str">
        <f t="shared" si="1"/>
        <v/>
      </c>
      <c r="N33" s="28" t="str">
        <f t="shared" si="2"/>
        <v/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36" t="str">
        <f t="shared" si="3"/>
        <v/>
      </c>
      <c r="Z33" s="36" t="str">
        <f t="shared" si="4"/>
        <v/>
      </c>
      <c r="AA33" s="91"/>
      <c r="AB33" s="91"/>
      <c r="AC33" s="91"/>
      <c r="AD33" s="91"/>
      <c r="AE33" s="91"/>
      <c r="AF33" s="91"/>
      <c r="AG33" s="91"/>
      <c r="AH33" s="40" t="str">
        <f t="shared" si="5"/>
        <v/>
      </c>
      <c r="AI33" s="41" t="str">
        <f t="shared" si="6"/>
        <v/>
      </c>
      <c r="AJ33" s="91"/>
      <c r="AK33" s="91"/>
      <c r="AL33" s="91"/>
      <c r="AM33" s="91"/>
      <c r="AN33" s="91"/>
      <c r="AO33" s="91"/>
      <c r="AP33" s="43" t="str">
        <f t="shared" si="7"/>
        <v/>
      </c>
      <c r="AQ33" s="43" t="str">
        <f t="shared" si="8"/>
        <v/>
      </c>
      <c r="AR33" s="91"/>
      <c r="AS33" s="91"/>
      <c r="AT33" s="91"/>
      <c r="AU33" s="142" t="str">
        <f t="shared" si="9"/>
        <v/>
      </c>
      <c r="AV33" s="144" t="str">
        <f t="shared" si="10"/>
        <v/>
      </c>
      <c r="AW33" s="145" t="str">
        <f t="shared" si="11"/>
        <v/>
      </c>
      <c r="AX33" s="146" t="str">
        <f t="shared" si="12"/>
        <v/>
      </c>
      <c r="AZ33" s="4"/>
      <c r="BA33" s="4"/>
      <c r="BB33" s="4"/>
    </row>
    <row r="34" spans="1:54" ht="11.25" hidden="1" customHeight="1">
      <c r="A34" s="92" t="str">
        <f t="shared" si="0"/>
        <v/>
      </c>
      <c r="B34" s="93" t="str">
        <f>IF('Lista de Alumnos'!B32="","",'Lista de Alumnos'!B32)</f>
        <v/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124" t="str">
        <f t="shared" si="1"/>
        <v/>
      </c>
      <c r="N34" s="28" t="str">
        <f t="shared" si="2"/>
        <v/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36" t="str">
        <f t="shared" si="3"/>
        <v/>
      </c>
      <c r="Z34" s="36" t="str">
        <f t="shared" si="4"/>
        <v/>
      </c>
      <c r="AA34" s="90"/>
      <c r="AB34" s="90"/>
      <c r="AC34" s="90"/>
      <c r="AD34" s="90"/>
      <c r="AE34" s="90"/>
      <c r="AF34" s="90"/>
      <c r="AG34" s="90"/>
      <c r="AH34" s="40" t="str">
        <f t="shared" si="5"/>
        <v/>
      </c>
      <c r="AI34" s="41" t="str">
        <f t="shared" si="6"/>
        <v/>
      </c>
      <c r="AJ34" s="90"/>
      <c r="AK34" s="90"/>
      <c r="AL34" s="90"/>
      <c r="AM34" s="90"/>
      <c r="AN34" s="90"/>
      <c r="AO34" s="90"/>
      <c r="AP34" s="43" t="str">
        <f t="shared" si="7"/>
        <v/>
      </c>
      <c r="AQ34" s="43" t="str">
        <f t="shared" si="8"/>
        <v/>
      </c>
      <c r="AR34" s="90"/>
      <c r="AS34" s="90"/>
      <c r="AT34" s="90"/>
      <c r="AU34" s="142" t="str">
        <f t="shared" si="9"/>
        <v/>
      </c>
      <c r="AV34" s="144" t="str">
        <f t="shared" si="10"/>
        <v/>
      </c>
      <c r="AW34" s="145" t="str">
        <f t="shared" si="11"/>
        <v/>
      </c>
      <c r="AX34" s="146" t="str">
        <f t="shared" si="12"/>
        <v/>
      </c>
      <c r="AZ34" s="4"/>
      <c r="BA34" s="4"/>
      <c r="BB34" s="4"/>
    </row>
    <row r="35" spans="1:54" ht="11.25" hidden="1" customHeight="1">
      <c r="A35" s="94" t="str">
        <f t="shared" si="0"/>
        <v/>
      </c>
      <c r="B35" s="95" t="str">
        <f>IF('Lista de Alumnos'!B33="","",'Lista de Alumnos'!B33)</f>
        <v/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24" t="str">
        <f t="shared" si="1"/>
        <v/>
      </c>
      <c r="N35" s="28" t="str">
        <f t="shared" si="2"/>
        <v/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36" t="str">
        <f t="shared" si="3"/>
        <v/>
      </c>
      <c r="Z35" s="36" t="str">
        <f t="shared" si="4"/>
        <v/>
      </c>
      <c r="AA35" s="91"/>
      <c r="AB35" s="91"/>
      <c r="AC35" s="91"/>
      <c r="AD35" s="91"/>
      <c r="AE35" s="91"/>
      <c r="AF35" s="91"/>
      <c r="AG35" s="91"/>
      <c r="AH35" s="40" t="str">
        <f t="shared" si="5"/>
        <v/>
      </c>
      <c r="AI35" s="41" t="str">
        <f t="shared" si="6"/>
        <v/>
      </c>
      <c r="AJ35" s="91"/>
      <c r="AK35" s="91"/>
      <c r="AL35" s="91"/>
      <c r="AM35" s="91"/>
      <c r="AN35" s="91"/>
      <c r="AO35" s="91"/>
      <c r="AP35" s="43" t="str">
        <f t="shared" si="7"/>
        <v/>
      </c>
      <c r="AQ35" s="43" t="str">
        <f t="shared" si="8"/>
        <v/>
      </c>
      <c r="AR35" s="91"/>
      <c r="AS35" s="91"/>
      <c r="AT35" s="91"/>
      <c r="AU35" s="142" t="str">
        <f t="shared" si="9"/>
        <v/>
      </c>
      <c r="AV35" s="144" t="str">
        <f t="shared" si="10"/>
        <v/>
      </c>
      <c r="AW35" s="145" t="str">
        <f t="shared" si="11"/>
        <v/>
      </c>
      <c r="AX35" s="146" t="str">
        <f t="shared" si="12"/>
        <v/>
      </c>
      <c r="AZ35" s="4"/>
      <c r="BA35" s="4"/>
      <c r="BB35" s="4"/>
    </row>
    <row r="36" spans="1:54" ht="11.25" hidden="1" customHeight="1">
      <c r="A36" s="92" t="str">
        <f t="shared" si="0"/>
        <v/>
      </c>
      <c r="B36" s="93" t="str">
        <f>IF('Lista de Alumnos'!B34="","",'Lista de Alumnos'!B34)</f>
        <v/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24" t="str">
        <f t="shared" si="1"/>
        <v/>
      </c>
      <c r="N36" s="28" t="str">
        <f t="shared" si="2"/>
        <v/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36" t="str">
        <f t="shared" si="3"/>
        <v/>
      </c>
      <c r="Z36" s="36" t="str">
        <f t="shared" si="4"/>
        <v/>
      </c>
      <c r="AA36" s="90"/>
      <c r="AB36" s="90"/>
      <c r="AC36" s="90"/>
      <c r="AD36" s="90"/>
      <c r="AE36" s="90"/>
      <c r="AF36" s="90"/>
      <c r="AG36" s="90"/>
      <c r="AH36" s="40" t="str">
        <f t="shared" si="5"/>
        <v/>
      </c>
      <c r="AI36" s="41" t="str">
        <f t="shared" si="6"/>
        <v/>
      </c>
      <c r="AJ36" s="90"/>
      <c r="AK36" s="90"/>
      <c r="AL36" s="90"/>
      <c r="AM36" s="90"/>
      <c r="AN36" s="90"/>
      <c r="AO36" s="90"/>
      <c r="AP36" s="43" t="str">
        <f t="shared" si="7"/>
        <v/>
      </c>
      <c r="AQ36" s="43" t="str">
        <f t="shared" si="8"/>
        <v/>
      </c>
      <c r="AR36" s="90"/>
      <c r="AS36" s="90"/>
      <c r="AT36" s="90"/>
      <c r="AU36" s="142" t="str">
        <f t="shared" si="9"/>
        <v/>
      </c>
      <c r="AV36" s="144" t="str">
        <f t="shared" si="10"/>
        <v/>
      </c>
      <c r="AW36" s="145" t="str">
        <f t="shared" si="11"/>
        <v/>
      </c>
      <c r="AX36" s="146" t="str">
        <f t="shared" si="12"/>
        <v/>
      </c>
      <c r="AZ36" s="4"/>
      <c r="BA36" s="4"/>
      <c r="BB36" s="4"/>
    </row>
    <row r="37" spans="1:54" ht="11.25" hidden="1" customHeight="1">
      <c r="A37" s="94" t="str">
        <f t="shared" si="0"/>
        <v/>
      </c>
      <c r="B37" s="95" t="str">
        <f>IF('Lista de Alumnos'!B35="","",'Lista de Alumnos'!B35)</f>
        <v/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124" t="str">
        <f t="shared" si="1"/>
        <v/>
      </c>
      <c r="N37" s="28" t="str">
        <f t="shared" si="2"/>
        <v/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36" t="str">
        <f t="shared" si="3"/>
        <v/>
      </c>
      <c r="Z37" s="36" t="str">
        <f t="shared" si="4"/>
        <v/>
      </c>
      <c r="AA37" s="91"/>
      <c r="AB37" s="91"/>
      <c r="AC37" s="91"/>
      <c r="AD37" s="91"/>
      <c r="AE37" s="91"/>
      <c r="AF37" s="91"/>
      <c r="AG37" s="91"/>
      <c r="AH37" s="40" t="str">
        <f t="shared" si="5"/>
        <v/>
      </c>
      <c r="AI37" s="41" t="str">
        <f t="shared" si="6"/>
        <v/>
      </c>
      <c r="AJ37" s="91"/>
      <c r="AK37" s="91"/>
      <c r="AL37" s="91"/>
      <c r="AM37" s="91"/>
      <c r="AN37" s="91"/>
      <c r="AO37" s="91"/>
      <c r="AP37" s="43" t="str">
        <f t="shared" si="7"/>
        <v/>
      </c>
      <c r="AQ37" s="43" t="str">
        <f t="shared" si="8"/>
        <v/>
      </c>
      <c r="AR37" s="91"/>
      <c r="AS37" s="91"/>
      <c r="AT37" s="91"/>
      <c r="AU37" s="142" t="str">
        <f t="shared" si="9"/>
        <v/>
      </c>
      <c r="AV37" s="144" t="str">
        <f t="shared" si="10"/>
        <v/>
      </c>
      <c r="AW37" s="145" t="str">
        <f t="shared" si="11"/>
        <v/>
      </c>
      <c r="AX37" s="146" t="str">
        <f t="shared" si="12"/>
        <v/>
      </c>
      <c r="AZ37" s="4"/>
      <c r="BA37" s="4"/>
      <c r="BB37" s="4"/>
    </row>
    <row r="38" spans="1:54" ht="11.25" hidden="1" customHeight="1">
      <c r="A38" s="92" t="str">
        <f t="shared" si="0"/>
        <v/>
      </c>
      <c r="B38" s="93" t="str">
        <f>IF('Lista de Alumnos'!B36="","",'Lista de Alumnos'!B36)</f>
        <v/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124" t="str">
        <f t="shared" si="1"/>
        <v/>
      </c>
      <c r="N38" s="28" t="str">
        <f t="shared" si="2"/>
        <v/>
      </c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36" t="str">
        <f t="shared" si="3"/>
        <v/>
      </c>
      <c r="Z38" s="36" t="str">
        <f t="shared" si="4"/>
        <v/>
      </c>
      <c r="AA38" s="90"/>
      <c r="AB38" s="90"/>
      <c r="AC38" s="90"/>
      <c r="AD38" s="90"/>
      <c r="AE38" s="90"/>
      <c r="AF38" s="90"/>
      <c r="AG38" s="90"/>
      <c r="AH38" s="40" t="str">
        <f t="shared" si="5"/>
        <v/>
      </c>
      <c r="AI38" s="41" t="str">
        <f t="shared" si="6"/>
        <v/>
      </c>
      <c r="AJ38" s="90"/>
      <c r="AK38" s="90"/>
      <c r="AL38" s="90"/>
      <c r="AM38" s="90"/>
      <c r="AN38" s="90"/>
      <c r="AO38" s="90"/>
      <c r="AP38" s="43" t="str">
        <f t="shared" si="7"/>
        <v/>
      </c>
      <c r="AQ38" s="43" t="str">
        <f t="shared" si="8"/>
        <v/>
      </c>
      <c r="AR38" s="90"/>
      <c r="AS38" s="90"/>
      <c r="AT38" s="90"/>
      <c r="AU38" s="142" t="str">
        <f t="shared" si="9"/>
        <v/>
      </c>
      <c r="AV38" s="144" t="str">
        <f t="shared" si="10"/>
        <v/>
      </c>
      <c r="AW38" s="145" t="str">
        <f t="shared" si="11"/>
        <v/>
      </c>
      <c r="AX38" s="146" t="str">
        <f t="shared" si="12"/>
        <v/>
      </c>
      <c r="AZ38" s="4"/>
      <c r="BA38" s="4"/>
      <c r="BB38" s="4"/>
    </row>
    <row r="39" spans="1:54" ht="11.25" hidden="1" customHeight="1">
      <c r="A39" s="94" t="str">
        <f t="shared" si="0"/>
        <v/>
      </c>
      <c r="B39" s="95" t="str">
        <f>IF('Lista de Alumnos'!B37="","",'Lista de Alumnos'!B37)</f>
        <v/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124" t="str">
        <f t="shared" si="1"/>
        <v/>
      </c>
      <c r="N39" s="28" t="str">
        <f t="shared" si="2"/>
        <v/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36" t="str">
        <f t="shared" si="3"/>
        <v/>
      </c>
      <c r="Z39" s="36" t="str">
        <f t="shared" si="4"/>
        <v/>
      </c>
      <c r="AA39" s="91"/>
      <c r="AB39" s="91"/>
      <c r="AC39" s="91"/>
      <c r="AD39" s="91"/>
      <c r="AE39" s="91"/>
      <c r="AF39" s="91"/>
      <c r="AG39" s="91"/>
      <c r="AH39" s="40" t="str">
        <f t="shared" si="5"/>
        <v/>
      </c>
      <c r="AI39" s="41" t="str">
        <f t="shared" si="6"/>
        <v/>
      </c>
      <c r="AJ39" s="91"/>
      <c r="AK39" s="91"/>
      <c r="AL39" s="91"/>
      <c r="AM39" s="91"/>
      <c r="AN39" s="91"/>
      <c r="AO39" s="91"/>
      <c r="AP39" s="43" t="str">
        <f t="shared" si="7"/>
        <v/>
      </c>
      <c r="AQ39" s="43" t="str">
        <f t="shared" si="8"/>
        <v/>
      </c>
      <c r="AR39" s="91"/>
      <c r="AS39" s="91"/>
      <c r="AT39" s="91"/>
      <c r="AU39" s="142" t="str">
        <f t="shared" si="9"/>
        <v/>
      </c>
      <c r="AV39" s="144" t="str">
        <f t="shared" si="10"/>
        <v/>
      </c>
      <c r="AW39" s="145" t="str">
        <f t="shared" si="11"/>
        <v/>
      </c>
      <c r="AX39" s="146" t="str">
        <f t="shared" si="12"/>
        <v/>
      </c>
      <c r="AZ39" s="4"/>
      <c r="BA39" s="4"/>
      <c r="BB39" s="4"/>
    </row>
    <row r="40" spans="1:54" ht="11.25" hidden="1" customHeight="1">
      <c r="A40" s="92" t="str">
        <f t="shared" si="0"/>
        <v/>
      </c>
      <c r="B40" s="93" t="str">
        <f>IF('Lista de Alumnos'!B38="","",'Lista de Alumnos'!B38)</f>
        <v/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124" t="str">
        <f t="shared" si="1"/>
        <v/>
      </c>
      <c r="N40" s="28" t="str">
        <f t="shared" si="2"/>
        <v/>
      </c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36" t="str">
        <f t="shared" si="3"/>
        <v/>
      </c>
      <c r="Z40" s="36" t="str">
        <f t="shared" si="4"/>
        <v/>
      </c>
      <c r="AA40" s="90"/>
      <c r="AB40" s="90"/>
      <c r="AC40" s="90"/>
      <c r="AD40" s="90"/>
      <c r="AE40" s="90"/>
      <c r="AF40" s="90"/>
      <c r="AG40" s="90"/>
      <c r="AH40" s="40" t="str">
        <f t="shared" si="5"/>
        <v/>
      </c>
      <c r="AI40" s="41" t="str">
        <f t="shared" si="6"/>
        <v/>
      </c>
      <c r="AJ40" s="90"/>
      <c r="AK40" s="90"/>
      <c r="AL40" s="90"/>
      <c r="AM40" s="90"/>
      <c r="AN40" s="90"/>
      <c r="AO40" s="90"/>
      <c r="AP40" s="43" t="str">
        <f t="shared" si="7"/>
        <v/>
      </c>
      <c r="AQ40" s="43" t="str">
        <f t="shared" si="8"/>
        <v/>
      </c>
      <c r="AR40" s="90"/>
      <c r="AS40" s="90"/>
      <c r="AT40" s="90"/>
      <c r="AU40" s="142" t="str">
        <f t="shared" si="9"/>
        <v/>
      </c>
      <c r="AV40" s="144" t="str">
        <f t="shared" si="10"/>
        <v/>
      </c>
      <c r="AW40" s="145" t="str">
        <f t="shared" si="11"/>
        <v/>
      </c>
      <c r="AX40" s="146" t="str">
        <f t="shared" si="12"/>
        <v/>
      </c>
      <c r="AZ40" s="4"/>
      <c r="BA40" s="4"/>
      <c r="BB40" s="4"/>
    </row>
    <row r="41" spans="1:54" ht="11.25" hidden="1" customHeight="1">
      <c r="A41" s="94" t="str">
        <f t="shared" si="0"/>
        <v/>
      </c>
      <c r="B41" s="95" t="str">
        <f>IF('Lista de Alumnos'!B39="","",'Lista de Alumnos'!B39)</f>
        <v/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124" t="str">
        <f t="shared" si="1"/>
        <v/>
      </c>
      <c r="N41" s="28" t="str">
        <f t="shared" si="2"/>
        <v/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36" t="str">
        <f t="shared" si="3"/>
        <v/>
      </c>
      <c r="Z41" s="36" t="str">
        <f t="shared" si="4"/>
        <v/>
      </c>
      <c r="AA41" s="91"/>
      <c r="AB41" s="91"/>
      <c r="AC41" s="91"/>
      <c r="AD41" s="91"/>
      <c r="AE41" s="91"/>
      <c r="AF41" s="91"/>
      <c r="AG41" s="91"/>
      <c r="AH41" s="40" t="str">
        <f t="shared" si="5"/>
        <v/>
      </c>
      <c r="AI41" s="41" t="str">
        <f t="shared" si="6"/>
        <v/>
      </c>
      <c r="AJ41" s="91"/>
      <c r="AK41" s="91"/>
      <c r="AL41" s="91"/>
      <c r="AM41" s="91"/>
      <c r="AN41" s="91"/>
      <c r="AO41" s="91"/>
      <c r="AP41" s="43" t="str">
        <f t="shared" si="7"/>
        <v/>
      </c>
      <c r="AQ41" s="43" t="str">
        <f t="shared" si="8"/>
        <v/>
      </c>
      <c r="AR41" s="91"/>
      <c r="AS41" s="91"/>
      <c r="AT41" s="91"/>
      <c r="AU41" s="142" t="str">
        <f t="shared" si="9"/>
        <v/>
      </c>
      <c r="AV41" s="144" t="str">
        <f t="shared" si="10"/>
        <v/>
      </c>
      <c r="AW41" s="145" t="str">
        <f t="shared" si="11"/>
        <v/>
      </c>
      <c r="AX41" s="146" t="str">
        <f t="shared" si="12"/>
        <v/>
      </c>
      <c r="AZ41" s="4"/>
      <c r="BA41" s="4"/>
      <c r="BB41" s="4"/>
    </row>
    <row r="42" spans="1:54" ht="11.25" hidden="1" customHeight="1">
      <c r="A42" s="92" t="str">
        <f t="shared" si="0"/>
        <v/>
      </c>
      <c r="B42" s="93" t="str">
        <f>IF('Lista de Alumnos'!B40="","",'Lista de Alumnos'!B40)</f>
        <v/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124" t="str">
        <f t="shared" si="1"/>
        <v/>
      </c>
      <c r="N42" s="28" t="str">
        <f t="shared" si="2"/>
        <v/>
      </c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36" t="str">
        <f t="shared" si="3"/>
        <v/>
      </c>
      <c r="Z42" s="36" t="str">
        <f t="shared" si="4"/>
        <v/>
      </c>
      <c r="AA42" s="90"/>
      <c r="AB42" s="90"/>
      <c r="AC42" s="90"/>
      <c r="AD42" s="90"/>
      <c r="AE42" s="90"/>
      <c r="AF42" s="90"/>
      <c r="AG42" s="90"/>
      <c r="AH42" s="40" t="str">
        <f t="shared" si="5"/>
        <v/>
      </c>
      <c r="AI42" s="41" t="str">
        <f t="shared" si="6"/>
        <v/>
      </c>
      <c r="AJ42" s="90"/>
      <c r="AK42" s="90"/>
      <c r="AL42" s="90"/>
      <c r="AM42" s="90"/>
      <c r="AN42" s="90"/>
      <c r="AO42" s="90"/>
      <c r="AP42" s="43" t="str">
        <f t="shared" si="7"/>
        <v/>
      </c>
      <c r="AQ42" s="43" t="str">
        <f t="shared" si="8"/>
        <v/>
      </c>
      <c r="AR42" s="90"/>
      <c r="AS42" s="90"/>
      <c r="AT42" s="90"/>
      <c r="AU42" s="142" t="str">
        <f t="shared" si="9"/>
        <v/>
      </c>
      <c r="AV42" s="144" t="str">
        <f t="shared" si="10"/>
        <v/>
      </c>
      <c r="AW42" s="145" t="str">
        <f t="shared" si="11"/>
        <v/>
      </c>
      <c r="AX42" s="146" t="str">
        <f t="shared" si="12"/>
        <v/>
      </c>
      <c r="AZ42" s="4"/>
      <c r="BA42" s="4"/>
      <c r="BB42" s="4"/>
    </row>
    <row r="43" spans="1:54" ht="11.25" hidden="1" customHeight="1">
      <c r="A43" s="94" t="str">
        <f t="shared" si="0"/>
        <v/>
      </c>
      <c r="B43" s="95" t="str">
        <f>IF('Lista de Alumnos'!B41="","",'Lista de Alumnos'!B41)</f>
        <v/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124" t="str">
        <f t="shared" si="1"/>
        <v/>
      </c>
      <c r="N43" s="28" t="str">
        <f t="shared" si="2"/>
        <v/>
      </c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36" t="str">
        <f t="shared" si="3"/>
        <v/>
      </c>
      <c r="Z43" s="36" t="str">
        <f t="shared" si="4"/>
        <v/>
      </c>
      <c r="AA43" s="91"/>
      <c r="AB43" s="91"/>
      <c r="AC43" s="91"/>
      <c r="AD43" s="91"/>
      <c r="AE43" s="91"/>
      <c r="AF43" s="91"/>
      <c r="AG43" s="91"/>
      <c r="AH43" s="40" t="str">
        <f t="shared" si="5"/>
        <v/>
      </c>
      <c r="AI43" s="41" t="str">
        <f t="shared" si="6"/>
        <v/>
      </c>
      <c r="AJ43" s="91"/>
      <c r="AK43" s="91"/>
      <c r="AL43" s="91"/>
      <c r="AM43" s="91"/>
      <c r="AN43" s="91"/>
      <c r="AO43" s="91"/>
      <c r="AP43" s="43" t="str">
        <f t="shared" si="7"/>
        <v/>
      </c>
      <c r="AQ43" s="43" t="str">
        <f t="shared" si="8"/>
        <v/>
      </c>
      <c r="AR43" s="91"/>
      <c r="AS43" s="91"/>
      <c r="AT43" s="91"/>
      <c r="AU43" s="142" t="str">
        <f t="shared" si="9"/>
        <v/>
      </c>
      <c r="AV43" s="144" t="str">
        <f t="shared" si="10"/>
        <v/>
      </c>
      <c r="AW43" s="145" t="str">
        <f t="shared" si="11"/>
        <v/>
      </c>
      <c r="AX43" s="146" t="str">
        <f t="shared" si="12"/>
        <v/>
      </c>
      <c r="AZ43" s="4"/>
      <c r="BA43" s="4"/>
      <c r="BB43" s="4"/>
    </row>
    <row r="44" spans="1:54" ht="11.25" hidden="1" customHeight="1">
      <c r="A44" s="92" t="str">
        <f t="shared" si="0"/>
        <v/>
      </c>
      <c r="B44" s="93" t="str">
        <f>IF('Lista de Alumnos'!B42="","",'Lista de Alumnos'!B42)</f>
        <v/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24" t="str">
        <f t="shared" si="1"/>
        <v/>
      </c>
      <c r="N44" s="28" t="str">
        <f t="shared" si="2"/>
        <v/>
      </c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36" t="str">
        <f t="shared" si="3"/>
        <v/>
      </c>
      <c r="Z44" s="36" t="str">
        <f t="shared" si="4"/>
        <v/>
      </c>
      <c r="AA44" s="90"/>
      <c r="AB44" s="90"/>
      <c r="AC44" s="90"/>
      <c r="AD44" s="90"/>
      <c r="AE44" s="90"/>
      <c r="AF44" s="90"/>
      <c r="AG44" s="90"/>
      <c r="AH44" s="40" t="str">
        <f t="shared" si="5"/>
        <v/>
      </c>
      <c r="AI44" s="41" t="str">
        <f t="shared" si="6"/>
        <v/>
      </c>
      <c r="AJ44" s="90"/>
      <c r="AK44" s="90"/>
      <c r="AL44" s="90"/>
      <c r="AM44" s="90"/>
      <c r="AN44" s="90"/>
      <c r="AO44" s="90"/>
      <c r="AP44" s="43" t="str">
        <f t="shared" si="7"/>
        <v/>
      </c>
      <c r="AQ44" s="43" t="str">
        <f t="shared" si="8"/>
        <v/>
      </c>
      <c r="AR44" s="90"/>
      <c r="AS44" s="90"/>
      <c r="AT44" s="90"/>
      <c r="AU44" s="142" t="str">
        <f t="shared" si="9"/>
        <v/>
      </c>
      <c r="AV44" s="144" t="str">
        <f t="shared" si="10"/>
        <v/>
      </c>
      <c r="AW44" s="145" t="str">
        <f t="shared" si="11"/>
        <v/>
      </c>
      <c r="AX44" s="146" t="str">
        <f t="shared" si="12"/>
        <v/>
      </c>
      <c r="AZ44" s="4"/>
      <c r="BA44" s="4"/>
      <c r="BB44" s="4"/>
    </row>
    <row r="45" spans="1:54" ht="11.25" hidden="1" customHeight="1">
      <c r="A45" s="94" t="str">
        <f t="shared" si="0"/>
        <v/>
      </c>
      <c r="B45" s="95" t="str">
        <f>IF('Lista de Alumnos'!B43="","",'Lista de Alumnos'!B43)</f>
        <v/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124" t="str">
        <f t="shared" si="1"/>
        <v/>
      </c>
      <c r="N45" s="28" t="str">
        <f t="shared" si="2"/>
        <v/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36" t="str">
        <f t="shared" si="3"/>
        <v/>
      </c>
      <c r="Z45" s="36" t="str">
        <f t="shared" si="4"/>
        <v/>
      </c>
      <c r="AA45" s="91"/>
      <c r="AB45" s="91"/>
      <c r="AC45" s="91"/>
      <c r="AD45" s="91"/>
      <c r="AE45" s="91"/>
      <c r="AF45" s="91"/>
      <c r="AG45" s="91"/>
      <c r="AH45" s="40" t="str">
        <f t="shared" si="5"/>
        <v/>
      </c>
      <c r="AI45" s="41" t="str">
        <f t="shared" si="6"/>
        <v/>
      </c>
      <c r="AJ45" s="91"/>
      <c r="AK45" s="91"/>
      <c r="AL45" s="91"/>
      <c r="AM45" s="91"/>
      <c r="AN45" s="91"/>
      <c r="AO45" s="91"/>
      <c r="AP45" s="43" t="str">
        <f t="shared" si="7"/>
        <v/>
      </c>
      <c r="AQ45" s="43" t="str">
        <f t="shared" si="8"/>
        <v/>
      </c>
      <c r="AR45" s="91"/>
      <c r="AS45" s="91"/>
      <c r="AT45" s="91"/>
      <c r="AU45" s="142" t="str">
        <f t="shared" si="9"/>
        <v/>
      </c>
      <c r="AV45" s="144" t="str">
        <f t="shared" si="10"/>
        <v/>
      </c>
      <c r="AW45" s="145" t="str">
        <f t="shared" si="11"/>
        <v/>
      </c>
      <c r="AX45" s="146" t="str">
        <f t="shared" si="12"/>
        <v/>
      </c>
      <c r="AZ45" s="4"/>
      <c r="BA45" s="4"/>
      <c r="BB45" s="4"/>
    </row>
    <row r="46" spans="1:54" ht="11.25" hidden="1" customHeight="1">
      <c r="A46" s="92" t="str">
        <f t="shared" si="0"/>
        <v/>
      </c>
      <c r="B46" s="93" t="str">
        <f>IF('Lista de Alumnos'!B44="","",'Lista de Alumnos'!B44)</f>
        <v/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24" t="str">
        <f t="shared" si="1"/>
        <v/>
      </c>
      <c r="N46" s="28" t="str">
        <f t="shared" si="2"/>
        <v/>
      </c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36" t="str">
        <f t="shared" si="3"/>
        <v/>
      </c>
      <c r="Z46" s="36" t="str">
        <f t="shared" si="4"/>
        <v/>
      </c>
      <c r="AA46" s="90"/>
      <c r="AB46" s="90"/>
      <c r="AC46" s="90"/>
      <c r="AD46" s="90"/>
      <c r="AE46" s="90"/>
      <c r="AF46" s="90"/>
      <c r="AG46" s="90"/>
      <c r="AH46" s="40" t="str">
        <f t="shared" si="5"/>
        <v/>
      </c>
      <c r="AI46" s="41" t="str">
        <f t="shared" si="6"/>
        <v/>
      </c>
      <c r="AJ46" s="90"/>
      <c r="AK46" s="90"/>
      <c r="AL46" s="90"/>
      <c r="AM46" s="90"/>
      <c r="AN46" s="90"/>
      <c r="AO46" s="90"/>
      <c r="AP46" s="43" t="str">
        <f t="shared" si="7"/>
        <v/>
      </c>
      <c r="AQ46" s="43" t="str">
        <f t="shared" si="8"/>
        <v/>
      </c>
      <c r="AR46" s="90"/>
      <c r="AS46" s="90"/>
      <c r="AT46" s="90"/>
      <c r="AU46" s="142" t="str">
        <f t="shared" si="9"/>
        <v/>
      </c>
      <c r="AV46" s="144" t="str">
        <f t="shared" si="10"/>
        <v/>
      </c>
      <c r="AW46" s="145" t="str">
        <f t="shared" si="11"/>
        <v/>
      </c>
      <c r="AX46" s="146" t="str">
        <f t="shared" si="12"/>
        <v/>
      </c>
      <c r="AZ46" s="4"/>
      <c r="BA46" s="4"/>
      <c r="BB46" s="4"/>
    </row>
    <row r="47" spans="1:54" ht="11.25" hidden="1" customHeight="1">
      <c r="A47" s="94" t="str">
        <f t="shared" si="0"/>
        <v/>
      </c>
      <c r="B47" s="95" t="str">
        <f>IF('Lista de Alumnos'!B45="","",'Lista de Alumnos'!B45)</f>
        <v/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124" t="str">
        <f t="shared" si="1"/>
        <v/>
      </c>
      <c r="N47" s="28" t="str">
        <f t="shared" si="2"/>
        <v/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36" t="str">
        <f t="shared" si="3"/>
        <v/>
      </c>
      <c r="Z47" s="36" t="str">
        <f t="shared" si="4"/>
        <v/>
      </c>
      <c r="AA47" s="91"/>
      <c r="AB47" s="91"/>
      <c r="AC47" s="91"/>
      <c r="AD47" s="91"/>
      <c r="AE47" s="91"/>
      <c r="AF47" s="91"/>
      <c r="AG47" s="91"/>
      <c r="AH47" s="40" t="str">
        <f t="shared" si="5"/>
        <v/>
      </c>
      <c r="AI47" s="41" t="str">
        <f t="shared" si="6"/>
        <v/>
      </c>
      <c r="AJ47" s="91"/>
      <c r="AK47" s="91"/>
      <c r="AL47" s="91"/>
      <c r="AM47" s="91"/>
      <c r="AN47" s="91"/>
      <c r="AO47" s="91"/>
      <c r="AP47" s="43" t="str">
        <f t="shared" si="7"/>
        <v/>
      </c>
      <c r="AQ47" s="43" t="str">
        <f t="shared" si="8"/>
        <v/>
      </c>
      <c r="AR47" s="91"/>
      <c r="AS47" s="91"/>
      <c r="AT47" s="91"/>
      <c r="AU47" s="142" t="str">
        <f t="shared" si="9"/>
        <v/>
      </c>
      <c r="AV47" s="144" t="str">
        <f t="shared" si="10"/>
        <v/>
      </c>
      <c r="AW47" s="145" t="str">
        <f t="shared" si="11"/>
        <v/>
      </c>
      <c r="AX47" s="146" t="str">
        <f t="shared" si="12"/>
        <v/>
      </c>
      <c r="AZ47" s="4"/>
      <c r="BA47" s="4"/>
      <c r="BB47" s="4"/>
    </row>
    <row r="48" spans="1:54" ht="11.25" hidden="1" customHeight="1">
      <c r="A48" s="92" t="str">
        <f t="shared" si="0"/>
        <v/>
      </c>
      <c r="B48" s="93" t="str">
        <f>IF('Lista de Alumnos'!B46="","",'Lista de Alumnos'!B46)</f>
        <v/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124" t="str">
        <f t="shared" si="1"/>
        <v/>
      </c>
      <c r="N48" s="28" t="str">
        <f t="shared" si="2"/>
        <v/>
      </c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36" t="str">
        <f t="shared" si="3"/>
        <v/>
      </c>
      <c r="Z48" s="36" t="str">
        <f t="shared" si="4"/>
        <v/>
      </c>
      <c r="AA48" s="90"/>
      <c r="AB48" s="90"/>
      <c r="AC48" s="90"/>
      <c r="AD48" s="90"/>
      <c r="AE48" s="90"/>
      <c r="AF48" s="90"/>
      <c r="AG48" s="90"/>
      <c r="AH48" s="40" t="str">
        <f t="shared" si="5"/>
        <v/>
      </c>
      <c r="AI48" s="41" t="str">
        <f t="shared" si="6"/>
        <v/>
      </c>
      <c r="AJ48" s="90"/>
      <c r="AK48" s="90"/>
      <c r="AL48" s="90"/>
      <c r="AM48" s="90"/>
      <c r="AN48" s="90"/>
      <c r="AO48" s="90"/>
      <c r="AP48" s="43" t="str">
        <f t="shared" si="7"/>
        <v/>
      </c>
      <c r="AQ48" s="43" t="str">
        <f t="shared" si="8"/>
        <v/>
      </c>
      <c r="AR48" s="90"/>
      <c r="AS48" s="90"/>
      <c r="AT48" s="90"/>
      <c r="AU48" s="142" t="str">
        <f t="shared" si="9"/>
        <v/>
      </c>
      <c r="AV48" s="144" t="str">
        <f t="shared" si="10"/>
        <v/>
      </c>
      <c r="AW48" s="145" t="str">
        <f t="shared" si="11"/>
        <v/>
      </c>
      <c r="AX48" s="146" t="str">
        <f t="shared" si="12"/>
        <v/>
      </c>
      <c r="AZ48" s="4"/>
      <c r="BA48" s="4"/>
      <c r="BB48" s="4"/>
    </row>
    <row r="49" spans="1:54" ht="11.25" hidden="1" customHeight="1">
      <c r="A49" s="94" t="str">
        <f t="shared" si="0"/>
        <v/>
      </c>
      <c r="B49" s="95" t="str">
        <f>IF('Lista de Alumnos'!B47="","",'Lista de Alumnos'!B47)</f>
        <v/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124" t="str">
        <f t="shared" si="1"/>
        <v/>
      </c>
      <c r="N49" s="28" t="str">
        <f t="shared" si="2"/>
        <v/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36" t="str">
        <f t="shared" si="3"/>
        <v/>
      </c>
      <c r="Z49" s="36" t="str">
        <f t="shared" si="4"/>
        <v/>
      </c>
      <c r="AA49" s="91"/>
      <c r="AB49" s="91"/>
      <c r="AC49" s="91"/>
      <c r="AD49" s="91"/>
      <c r="AE49" s="91"/>
      <c r="AF49" s="91"/>
      <c r="AG49" s="91"/>
      <c r="AH49" s="40" t="str">
        <f t="shared" si="5"/>
        <v/>
      </c>
      <c r="AI49" s="41" t="str">
        <f t="shared" si="6"/>
        <v/>
      </c>
      <c r="AJ49" s="91"/>
      <c r="AK49" s="91"/>
      <c r="AL49" s="91"/>
      <c r="AM49" s="91"/>
      <c r="AN49" s="91"/>
      <c r="AO49" s="91"/>
      <c r="AP49" s="43" t="str">
        <f t="shared" si="7"/>
        <v/>
      </c>
      <c r="AQ49" s="43" t="str">
        <f t="shared" si="8"/>
        <v/>
      </c>
      <c r="AR49" s="91"/>
      <c r="AS49" s="91"/>
      <c r="AT49" s="91"/>
      <c r="AU49" s="142" t="str">
        <f t="shared" si="9"/>
        <v/>
      </c>
      <c r="AV49" s="144" t="str">
        <f t="shared" si="10"/>
        <v/>
      </c>
      <c r="AW49" s="145" t="str">
        <f t="shared" si="11"/>
        <v/>
      </c>
      <c r="AX49" s="146" t="str">
        <f t="shared" si="12"/>
        <v/>
      </c>
      <c r="AZ49" s="4"/>
      <c r="BA49" s="4"/>
      <c r="BB49" s="4"/>
    </row>
    <row r="50" spans="1:54" ht="11.25" hidden="1" customHeight="1">
      <c r="A50" s="92" t="str">
        <f t="shared" si="0"/>
        <v/>
      </c>
      <c r="B50" s="93" t="str">
        <f>IF('Lista de Alumnos'!B48="","",'Lista de Alumnos'!B48)</f>
        <v/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124" t="str">
        <f t="shared" si="1"/>
        <v/>
      </c>
      <c r="N50" s="28" t="str">
        <f t="shared" si="2"/>
        <v/>
      </c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36" t="str">
        <f t="shared" si="3"/>
        <v/>
      </c>
      <c r="Z50" s="36" t="str">
        <f t="shared" si="4"/>
        <v/>
      </c>
      <c r="AA50" s="90"/>
      <c r="AB50" s="90"/>
      <c r="AC50" s="90"/>
      <c r="AD50" s="90"/>
      <c r="AE50" s="90"/>
      <c r="AF50" s="90"/>
      <c r="AG50" s="90"/>
      <c r="AH50" s="40" t="str">
        <f t="shared" si="5"/>
        <v/>
      </c>
      <c r="AI50" s="41" t="str">
        <f t="shared" si="6"/>
        <v/>
      </c>
      <c r="AJ50" s="90"/>
      <c r="AK50" s="90"/>
      <c r="AL50" s="90"/>
      <c r="AM50" s="90"/>
      <c r="AN50" s="90"/>
      <c r="AO50" s="90"/>
      <c r="AP50" s="43" t="str">
        <f t="shared" si="7"/>
        <v/>
      </c>
      <c r="AQ50" s="43" t="str">
        <f t="shared" si="8"/>
        <v/>
      </c>
      <c r="AR50" s="90"/>
      <c r="AS50" s="90"/>
      <c r="AT50" s="90"/>
      <c r="AU50" s="142" t="str">
        <f t="shared" si="9"/>
        <v/>
      </c>
      <c r="AV50" s="144" t="str">
        <f t="shared" si="10"/>
        <v/>
      </c>
      <c r="AW50" s="145" t="str">
        <f t="shared" si="11"/>
        <v/>
      </c>
      <c r="AX50" s="146" t="str">
        <f t="shared" si="12"/>
        <v/>
      </c>
      <c r="AZ50" s="4"/>
      <c r="BA50" s="4"/>
      <c r="BB50" s="4"/>
    </row>
    <row r="51" spans="1:54" ht="11.25" hidden="1" customHeight="1">
      <c r="A51" s="94" t="str">
        <f t="shared" si="0"/>
        <v/>
      </c>
      <c r="B51" s="95" t="str">
        <f>IF('Lista de Alumnos'!B49="","",'Lista de Alumnos'!B49)</f>
        <v/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124" t="str">
        <f t="shared" si="1"/>
        <v/>
      </c>
      <c r="N51" s="28" t="str">
        <f t="shared" si="2"/>
        <v/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36" t="str">
        <f t="shared" si="3"/>
        <v/>
      </c>
      <c r="Z51" s="36" t="str">
        <f t="shared" si="4"/>
        <v/>
      </c>
      <c r="AA51" s="91"/>
      <c r="AB51" s="91"/>
      <c r="AC51" s="91"/>
      <c r="AD51" s="91"/>
      <c r="AE51" s="91"/>
      <c r="AF51" s="91"/>
      <c r="AG51" s="91"/>
      <c r="AH51" s="40" t="str">
        <f t="shared" si="5"/>
        <v/>
      </c>
      <c r="AI51" s="41" t="str">
        <f t="shared" si="6"/>
        <v/>
      </c>
      <c r="AJ51" s="91"/>
      <c r="AK51" s="91"/>
      <c r="AL51" s="91"/>
      <c r="AM51" s="91"/>
      <c r="AN51" s="91"/>
      <c r="AO51" s="91"/>
      <c r="AP51" s="43" t="str">
        <f t="shared" si="7"/>
        <v/>
      </c>
      <c r="AQ51" s="43" t="str">
        <f t="shared" si="8"/>
        <v/>
      </c>
      <c r="AR51" s="91"/>
      <c r="AS51" s="91"/>
      <c r="AT51" s="91"/>
      <c r="AU51" s="142" t="str">
        <f t="shared" si="9"/>
        <v/>
      </c>
      <c r="AV51" s="144" t="str">
        <f t="shared" si="10"/>
        <v/>
      </c>
      <c r="AW51" s="145" t="str">
        <f t="shared" si="11"/>
        <v/>
      </c>
      <c r="AX51" s="146" t="str">
        <f t="shared" si="12"/>
        <v/>
      </c>
      <c r="AZ51" s="4"/>
      <c r="BA51" s="4"/>
      <c r="BB51" s="4"/>
    </row>
    <row r="52" spans="1:54" ht="11.25" hidden="1" customHeight="1">
      <c r="A52" s="92" t="str">
        <f t="shared" si="0"/>
        <v/>
      </c>
      <c r="B52" s="93" t="str">
        <f>IF('Lista de Alumnos'!B50="","",'Lista de Alumnos'!B50)</f>
        <v/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124" t="str">
        <f t="shared" si="1"/>
        <v/>
      </c>
      <c r="N52" s="28" t="str">
        <f t="shared" si="2"/>
        <v/>
      </c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36" t="str">
        <f t="shared" si="3"/>
        <v/>
      </c>
      <c r="Z52" s="36" t="str">
        <f t="shared" si="4"/>
        <v/>
      </c>
      <c r="AA52" s="90"/>
      <c r="AB52" s="90"/>
      <c r="AC52" s="90"/>
      <c r="AD52" s="90"/>
      <c r="AE52" s="90"/>
      <c r="AF52" s="90"/>
      <c r="AG52" s="90"/>
      <c r="AH52" s="40" t="str">
        <f t="shared" si="5"/>
        <v/>
      </c>
      <c r="AI52" s="41" t="str">
        <f t="shared" si="6"/>
        <v/>
      </c>
      <c r="AJ52" s="90"/>
      <c r="AK52" s="90"/>
      <c r="AL52" s="90"/>
      <c r="AM52" s="90"/>
      <c r="AN52" s="90"/>
      <c r="AO52" s="90"/>
      <c r="AP52" s="43" t="str">
        <f t="shared" si="7"/>
        <v/>
      </c>
      <c r="AQ52" s="43" t="str">
        <f t="shared" si="8"/>
        <v/>
      </c>
      <c r="AR52" s="90"/>
      <c r="AS52" s="90"/>
      <c r="AT52" s="90"/>
      <c r="AU52" s="142" t="str">
        <f t="shared" si="9"/>
        <v/>
      </c>
      <c r="AV52" s="144" t="str">
        <f t="shared" si="10"/>
        <v/>
      </c>
      <c r="AW52" s="145" t="str">
        <f t="shared" si="11"/>
        <v/>
      </c>
      <c r="AX52" s="146" t="str">
        <f t="shared" si="12"/>
        <v/>
      </c>
      <c r="AZ52" s="4"/>
      <c r="BA52" s="4"/>
      <c r="BB52" s="4"/>
    </row>
    <row r="53" spans="1:54" ht="11.25" customHeight="1">
      <c r="A53" s="187"/>
      <c r="B53" s="188"/>
      <c r="C53" s="189"/>
      <c r="D53" s="190"/>
      <c r="E53" s="190"/>
      <c r="F53" s="190"/>
      <c r="G53" s="190"/>
      <c r="H53" s="190"/>
      <c r="I53" s="190"/>
      <c r="J53" s="190"/>
      <c r="K53" s="190"/>
      <c r="L53" s="191"/>
      <c r="M53" s="27" t="str">
        <f t="shared" ref="M53" si="13">IF(C53="","",IF(SUM(C53:L53)=0,"",SUM(C53:L53)))</f>
        <v/>
      </c>
      <c r="N53" s="192"/>
      <c r="O53" s="193"/>
      <c r="P53" s="190"/>
      <c r="Q53" s="190"/>
      <c r="R53" s="190"/>
      <c r="S53" s="190"/>
      <c r="T53" s="190"/>
      <c r="U53" s="190"/>
      <c r="V53" s="190"/>
      <c r="W53" s="190"/>
      <c r="X53" s="191"/>
      <c r="Y53" s="35" t="str">
        <f t="shared" ref="Y53" si="14">IF(O53="","",IF(SUM(O53:X53)=0,"",SUM(O53:X53)))</f>
        <v/>
      </c>
      <c r="Z53" s="36"/>
      <c r="AA53" s="193"/>
      <c r="AB53" s="190"/>
      <c r="AC53" s="190"/>
      <c r="AD53" s="190"/>
      <c r="AE53" s="190"/>
      <c r="AF53" s="190"/>
      <c r="AG53" s="191"/>
      <c r="AH53" s="40"/>
      <c r="AI53" s="41"/>
      <c r="AJ53" s="193"/>
      <c r="AK53" s="190"/>
      <c r="AL53" s="190"/>
      <c r="AM53" s="190"/>
      <c r="AN53" s="190"/>
      <c r="AO53" s="191"/>
      <c r="AP53" s="194"/>
      <c r="AQ53" s="43"/>
      <c r="AR53" s="193"/>
      <c r="AS53" s="190"/>
      <c r="AT53" s="191"/>
      <c r="AU53" s="142" t="str">
        <f t="shared" ref="AU53" si="15">IF(AV53=10,"SAR",IF(AND(AV53&lt;10,AV53&gt;=9),"DAR",IF(AND(AV53&lt;9,AV53&gt;=7),"AAR",IF(AND(AV53&lt;7,AV53&gt;4),"EPAR",IF(AND(AV53&lt;=4,AV53&gt;0),"NAAR","")))))</f>
        <v/>
      </c>
      <c r="AV53" s="144"/>
      <c r="AW53" s="145" t="str">
        <f t="shared" si="11"/>
        <v/>
      </c>
      <c r="AX53" s="146" t="str">
        <f t="shared" si="12"/>
        <v/>
      </c>
      <c r="AZ53" s="4"/>
      <c r="BA53" s="4"/>
      <c r="BB53" s="4"/>
    </row>
    <row r="54" spans="1:54" ht="11.25" customHeight="1" thickBot="1">
      <c r="A54" s="176"/>
      <c r="B54" s="177" t="s">
        <v>4</v>
      </c>
      <c r="C54" s="256" t="s">
        <v>5</v>
      </c>
      <c r="D54" s="255"/>
      <c r="E54" s="255"/>
      <c r="F54" s="255"/>
      <c r="G54" s="255"/>
      <c r="H54" s="255"/>
      <c r="I54" s="255"/>
      <c r="J54" s="255"/>
      <c r="K54" s="255"/>
      <c r="L54" s="255"/>
      <c r="M54" s="178"/>
      <c r="N54" s="179" t="str">
        <f>IF(N6="","",AVERAGE(N6:N53))</f>
        <v/>
      </c>
      <c r="O54" s="255" t="s">
        <v>6</v>
      </c>
      <c r="P54" s="255"/>
      <c r="Q54" s="255"/>
      <c r="R54" s="255"/>
      <c r="S54" s="255"/>
      <c r="T54" s="255"/>
      <c r="U54" s="255"/>
      <c r="V54" s="255"/>
      <c r="W54" s="255"/>
      <c r="X54" s="255"/>
      <c r="Y54" s="180"/>
      <c r="Z54" s="181" t="str">
        <f>IF(Z6="","",AVERAGE(Z6:Z53))</f>
        <v/>
      </c>
      <c r="AA54" s="255" t="s">
        <v>7</v>
      </c>
      <c r="AB54" s="255"/>
      <c r="AC54" s="255"/>
      <c r="AD54" s="255"/>
      <c r="AE54" s="255"/>
      <c r="AF54" s="255"/>
      <c r="AG54" s="255"/>
      <c r="AH54" s="37"/>
      <c r="AI54" s="38" t="str">
        <f>IF(AI6="","",AVERAGE(AI6:AI53))</f>
        <v/>
      </c>
      <c r="AJ54" s="255" t="s">
        <v>8</v>
      </c>
      <c r="AK54" s="255"/>
      <c r="AL54" s="255"/>
      <c r="AM54" s="255"/>
      <c r="AN54" s="255"/>
      <c r="AO54" s="255"/>
      <c r="AP54" s="182"/>
      <c r="AQ54" s="183" t="str">
        <f>IF(AQ6="","",AVERAGE(AQ6:AQ53))</f>
        <v/>
      </c>
      <c r="AR54" s="256" t="s">
        <v>9</v>
      </c>
      <c r="AS54" s="255"/>
      <c r="AT54" s="255"/>
      <c r="AU54" s="44"/>
      <c r="AV54" s="184" t="str">
        <f>IF(AV6="","",AVERAGE(AV6:AV53))</f>
        <v/>
      </c>
      <c r="AW54" s="185" t="str">
        <f t="shared" si="11"/>
        <v/>
      </c>
      <c r="AX54" s="186" t="str">
        <f>IF(AX6="","",AVERAGE(AX6:AX53))</f>
        <v/>
      </c>
      <c r="AZ54" s="4"/>
      <c r="BA54" s="4"/>
      <c r="BB54" s="4"/>
    </row>
    <row r="55" spans="1:54" ht="6.75" customHeight="1" thickTop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/>
      <c r="BA55" s="4"/>
      <c r="BB55" s="4"/>
    </row>
    <row r="56" spans="1:54" ht="11.25" customHeight="1">
      <c r="B56" s="88" t="str">
        <f>IF(INICIO!C12="","→INGRESAR LA ASIGNATURA←",CONCATENATE(INICIO!B12," ",INICIO!C12))</f>
        <v>ASIGNATURA:  Arte Saraguro/Cultura Estética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88"/>
      <c r="AZ56" s="4"/>
      <c r="BA56" s="4"/>
      <c r="BB56" s="4"/>
    </row>
    <row r="57" spans="1:54" ht="11.25" customHeight="1">
      <c r="B57" s="88" t="str">
        <f>IF(INICIO!C8="","→INGRESAR EL NOMBRE DEL DOCENTE←",CONCATENATE(INICIO!B8," ",INICIO!C8))</f>
        <v>NOMBRE DEL DOCENTE: Maldonado Loaiza Iván Alberto</v>
      </c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/>
      <c r="BA57" s="4"/>
      <c r="BB57" s="4"/>
    </row>
    <row r="58" spans="1:54" ht="11.25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52" t="s">
        <v>10</v>
      </c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7"/>
      <c r="AC58" s="7"/>
      <c r="AD58" s="7"/>
      <c r="AE58" s="7"/>
      <c r="AF58" s="7"/>
      <c r="AG58" s="7"/>
      <c r="AH58" s="7"/>
      <c r="AI58" s="7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/>
      <c r="BA58" s="4"/>
      <c r="BB58" s="4"/>
    </row>
    <row r="59" spans="1:54" ht="11.25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/>
      <c r="BA59" s="4"/>
      <c r="BB59" s="4"/>
    </row>
    <row r="60" spans="1:54" ht="11.25" customHeight="1">
      <c r="AZ60" s="4"/>
      <c r="BA60" s="4"/>
      <c r="BB60" s="4"/>
    </row>
    <row r="61" spans="1:54">
      <c r="AZ61" s="4"/>
      <c r="BA61" s="4"/>
      <c r="BB61" s="4"/>
    </row>
    <row r="62" spans="1:54">
      <c r="AZ62" s="4"/>
      <c r="BA62" s="4"/>
      <c r="BB62" s="4"/>
    </row>
    <row r="63" spans="1:54">
      <c r="AZ63" s="4"/>
      <c r="BA63" s="4"/>
      <c r="BB63" s="4"/>
    </row>
    <row r="64" spans="1:54">
      <c r="AZ64" s="4"/>
      <c r="BA64" s="4"/>
      <c r="BB64" s="4"/>
    </row>
    <row r="65" spans="52:54">
      <c r="AZ65" s="4"/>
      <c r="BA65" s="4"/>
      <c r="BB65" s="4"/>
    </row>
    <row r="66" spans="52:54">
      <c r="AZ66" s="4"/>
      <c r="BA66" s="4"/>
      <c r="BB66" s="4"/>
    </row>
    <row r="67" spans="52:54">
      <c r="AZ67" s="4"/>
      <c r="BA67" s="4"/>
      <c r="BB67" s="4"/>
    </row>
    <row r="68" spans="52:54">
      <c r="AZ68" s="4"/>
      <c r="BA68" s="4"/>
      <c r="BB68" s="4"/>
    </row>
    <row r="69" spans="52:54">
      <c r="AZ69" s="4"/>
      <c r="BA69" s="4"/>
      <c r="BB69" s="4"/>
    </row>
    <row r="70" spans="52:54">
      <c r="AZ70" s="4"/>
      <c r="BA70" s="4"/>
      <c r="BB70" s="4"/>
    </row>
    <row r="71" spans="52:54">
      <c r="AZ71" s="4"/>
      <c r="BA71" s="4"/>
      <c r="BB71" s="4"/>
    </row>
    <row r="72" spans="52:54">
      <c r="AZ72" s="4"/>
      <c r="BA72" s="4"/>
      <c r="BB72" s="4"/>
    </row>
    <row r="73" spans="52:54">
      <c r="AZ73" s="4"/>
      <c r="BA73" s="4"/>
      <c r="BB73" s="4"/>
    </row>
    <row r="74" spans="52:54">
      <c r="AZ74" s="4"/>
      <c r="BA74" s="4"/>
      <c r="BB74" s="4"/>
    </row>
    <row r="75" spans="52:54">
      <c r="AZ75" s="4"/>
      <c r="BA75" s="4"/>
      <c r="BB75" s="4"/>
    </row>
    <row r="76" spans="52:54">
      <c r="AZ76" s="4"/>
      <c r="BA76" s="4"/>
      <c r="BB76" s="4"/>
    </row>
    <row r="77" spans="52:54">
      <c r="AZ77" s="4"/>
      <c r="BA77" s="4"/>
      <c r="BB77" s="4"/>
    </row>
    <row r="78" spans="52:54">
      <c r="AZ78" s="4"/>
      <c r="BA78" s="4"/>
      <c r="BB78" s="4"/>
    </row>
    <row r="79" spans="52:54">
      <c r="AZ79" s="4"/>
      <c r="BA79" s="4"/>
      <c r="BB79" s="4"/>
    </row>
    <row r="80" spans="52:54">
      <c r="AZ80" s="4"/>
      <c r="BA80" s="4"/>
      <c r="BB80" s="4"/>
    </row>
    <row r="81" spans="52:54">
      <c r="AZ81" s="4"/>
      <c r="BA81" s="4"/>
      <c r="BB81" s="4"/>
    </row>
    <row r="82" spans="52:54">
      <c r="AZ82" s="4"/>
      <c r="BA82" s="4"/>
      <c r="BB82" s="4"/>
    </row>
    <row r="83" spans="52:54">
      <c r="AZ83" s="4"/>
      <c r="BA83" s="4"/>
      <c r="BB83" s="4"/>
    </row>
    <row r="84" spans="52:54">
      <c r="AZ84" s="4"/>
      <c r="BA84" s="4"/>
      <c r="BB84" s="4"/>
    </row>
    <row r="85" spans="52:54">
      <c r="AZ85" s="4"/>
      <c r="BA85" s="4"/>
      <c r="BB85" s="4"/>
    </row>
    <row r="86" spans="52:54">
      <c r="AZ86" s="4"/>
      <c r="BA86" s="4"/>
      <c r="BB86" s="4"/>
    </row>
    <row r="87" spans="52:54">
      <c r="AZ87" s="4"/>
      <c r="BA87" s="4"/>
      <c r="BB87" s="4"/>
    </row>
    <row r="88" spans="52:54">
      <c r="AZ88" s="4"/>
      <c r="BA88" s="4"/>
      <c r="BB88" s="4"/>
    </row>
    <row r="89" spans="52:54">
      <c r="AZ89" s="4"/>
      <c r="BA89" s="4"/>
      <c r="BB89" s="4"/>
    </row>
    <row r="90" spans="52:54">
      <c r="AZ90" s="4"/>
      <c r="BA90" s="4"/>
      <c r="BB90" s="4"/>
    </row>
    <row r="91" spans="52:54">
      <c r="AZ91" s="4"/>
      <c r="BA91" s="4"/>
      <c r="BB91" s="4"/>
    </row>
    <row r="92" spans="52:54">
      <c r="AZ92" s="4"/>
      <c r="BA92" s="4"/>
      <c r="BB92" s="4"/>
    </row>
    <row r="93" spans="52:54">
      <c r="AZ93" s="4"/>
      <c r="BA93" s="4"/>
      <c r="BB93" s="4"/>
    </row>
    <row r="94" spans="52:54">
      <c r="AZ94" s="4"/>
      <c r="BA94" s="4"/>
      <c r="BB94" s="4"/>
    </row>
    <row r="95" spans="52:54">
      <c r="AZ95" s="4"/>
      <c r="BA95" s="4"/>
      <c r="BB95" s="4"/>
    </row>
    <row r="96" spans="52:54">
      <c r="AZ96" s="4"/>
      <c r="BA96" s="4"/>
      <c r="BB96" s="4"/>
    </row>
    <row r="97" spans="52:54">
      <c r="AZ97" s="4"/>
      <c r="BA97" s="4"/>
      <c r="BB97" s="4"/>
    </row>
    <row r="98" spans="52:54">
      <c r="AZ98" s="4"/>
      <c r="BA98" s="4"/>
      <c r="BB98" s="4"/>
    </row>
    <row r="99" spans="52:54">
      <c r="AZ99" s="4"/>
      <c r="BA99" s="4"/>
      <c r="BB99" s="4"/>
    </row>
    <row r="100" spans="52:54">
      <c r="AZ100" s="4"/>
      <c r="BA100" s="4"/>
      <c r="BB100" s="4"/>
    </row>
    <row r="101" spans="52:54">
      <c r="AZ101" s="4"/>
      <c r="BA101" s="4"/>
      <c r="BB101" s="4"/>
    </row>
    <row r="102" spans="52:54">
      <c r="AZ102" s="4"/>
      <c r="BA102" s="4"/>
      <c r="BB102" s="4"/>
    </row>
    <row r="103" spans="52:54">
      <c r="AZ103" s="4"/>
      <c r="BA103" s="4"/>
      <c r="BB103" s="4"/>
    </row>
    <row r="104" spans="52:54">
      <c r="AZ104" s="4"/>
      <c r="BA104" s="4"/>
      <c r="BB104" s="4"/>
    </row>
    <row r="105" spans="52:54">
      <c r="AZ105" s="4"/>
      <c r="BA105" s="4"/>
      <c r="BB105" s="4"/>
    </row>
    <row r="106" spans="52:54">
      <c r="AZ106" s="4"/>
      <c r="BA106" s="4"/>
      <c r="BB106" s="4"/>
    </row>
    <row r="107" spans="52:54">
      <c r="AZ107" s="4"/>
      <c r="BA107" s="4"/>
      <c r="BB107" s="4"/>
    </row>
    <row r="108" spans="52:54">
      <c r="AZ108" s="4"/>
      <c r="BA108" s="4"/>
      <c r="BB108" s="4"/>
    </row>
    <row r="109" spans="52:54">
      <c r="AZ109" s="4"/>
      <c r="BA109" s="4"/>
      <c r="BB109" s="4"/>
    </row>
    <row r="110" spans="52:54">
      <c r="AZ110" s="4"/>
      <c r="BA110" s="4"/>
      <c r="BB110" s="4"/>
    </row>
    <row r="111" spans="52:54">
      <c r="AZ111" s="4"/>
      <c r="BA111" s="4"/>
      <c r="BB111" s="4"/>
    </row>
    <row r="112" spans="52:54">
      <c r="AZ112" s="4"/>
      <c r="BA112" s="4"/>
      <c r="BB112" s="4"/>
    </row>
    <row r="113" spans="52:54">
      <c r="AZ113" s="4"/>
      <c r="BA113" s="4"/>
      <c r="BB113" s="4"/>
    </row>
    <row r="114" spans="52:54">
      <c r="AZ114" s="4"/>
      <c r="BA114" s="4"/>
      <c r="BB114" s="4"/>
    </row>
    <row r="115" spans="52:54">
      <c r="AZ115" s="4"/>
      <c r="BA115" s="4"/>
      <c r="BB115" s="4"/>
    </row>
    <row r="116" spans="52:54">
      <c r="AZ116" s="4"/>
      <c r="BA116" s="4"/>
      <c r="BB116" s="4"/>
    </row>
    <row r="117" spans="52:54">
      <c r="AZ117" s="4"/>
      <c r="BA117" s="4"/>
      <c r="BB117" s="4"/>
    </row>
    <row r="118" spans="52:54">
      <c r="AZ118" s="4"/>
      <c r="BA118" s="4"/>
      <c r="BB118" s="4"/>
    </row>
    <row r="119" spans="52:54">
      <c r="AZ119" s="4"/>
      <c r="BA119" s="4"/>
      <c r="BB119" s="4"/>
    </row>
    <row r="120" spans="52:54">
      <c r="AZ120" s="4"/>
      <c r="BA120" s="4"/>
      <c r="BB120" s="4"/>
    </row>
    <row r="121" spans="52:54">
      <c r="AZ121" s="4"/>
      <c r="BA121" s="4"/>
      <c r="BB121" s="4"/>
    </row>
    <row r="122" spans="52:54">
      <c r="AZ122" s="4"/>
      <c r="BA122" s="4"/>
      <c r="BB122" s="4"/>
    </row>
    <row r="123" spans="52:54">
      <c r="AZ123" s="4"/>
      <c r="BA123" s="4"/>
      <c r="BB123" s="4"/>
    </row>
    <row r="124" spans="52:54">
      <c r="AZ124" s="4"/>
      <c r="BA124" s="4"/>
      <c r="BB124" s="4"/>
    </row>
    <row r="125" spans="52:54">
      <c r="AZ125" s="4"/>
      <c r="BA125" s="4"/>
      <c r="BB125" s="4"/>
    </row>
    <row r="126" spans="52:54">
      <c r="AZ126" s="4"/>
      <c r="BA126" s="4"/>
      <c r="BB126" s="4"/>
    </row>
    <row r="127" spans="52:54">
      <c r="AZ127" s="4"/>
      <c r="BA127" s="4"/>
      <c r="BB127" s="4"/>
    </row>
    <row r="128" spans="52:54">
      <c r="AZ128" s="4"/>
      <c r="BA128" s="4"/>
      <c r="BB128" s="4"/>
    </row>
    <row r="129" spans="52:54">
      <c r="AZ129" s="4"/>
      <c r="BA129" s="4"/>
      <c r="BB129" s="4"/>
    </row>
    <row r="130" spans="52:54">
      <c r="AZ130" s="4"/>
      <c r="BA130" s="4"/>
      <c r="BB130" s="4"/>
    </row>
    <row r="131" spans="52:54">
      <c r="AZ131" s="4"/>
      <c r="BA131" s="4"/>
      <c r="BB131" s="4"/>
    </row>
    <row r="132" spans="52:54">
      <c r="AZ132" s="4"/>
      <c r="BA132" s="4"/>
      <c r="BB132" s="4"/>
    </row>
    <row r="133" spans="52:54">
      <c r="AZ133" s="4"/>
      <c r="BA133" s="4"/>
      <c r="BB133" s="4"/>
    </row>
    <row r="134" spans="52:54">
      <c r="AZ134" s="4"/>
      <c r="BA134" s="4"/>
      <c r="BB134" s="4"/>
    </row>
    <row r="135" spans="52:54">
      <c r="AZ135" s="4"/>
      <c r="BA135" s="4"/>
      <c r="BB135" s="4"/>
    </row>
    <row r="136" spans="52:54">
      <c r="AZ136" s="4"/>
      <c r="BA136" s="4"/>
      <c r="BB136" s="4"/>
    </row>
    <row r="137" spans="52:54">
      <c r="AZ137" s="4"/>
      <c r="BA137" s="4"/>
      <c r="BB137" s="4"/>
    </row>
    <row r="138" spans="52:54">
      <c r="AZ138" s="4"/>
      <c r="BA138" s="4"/>
      <c r="BB138" s="4"/>
    </row>
    <row r="139" spans="52:54">
      <c r="AZ139" s="4"/>
      <c r="BA139" s="4"/>
      <c r="BB139" s="4"/>
    </row>
    <row r="140" spans="52:54">
      <c r="AZ140" s="4"/>
      <c r="BA140" s="4"/>
      <c r="BB140" s="4"/>
    </row>
    <row r="141" spans="52:54">
      <c r="AZ141" s="4"/>
      <c r="BA141" s="4"/>
      <c r="BB141" s="4"/>
    </row>
    <row r="142" spans="52:54">
      <c r="AZ142" s="4"/>
      <c r="BA142" s="4"/>
      <c r="BB142" s="4"/>
    </row>
    <row r="143" spans="52:54">
      <c r="AZ143" s="4"/>
      <c r="BA143" s="4"/>
      <c r="BB143" s="4"/>
    </row>
    <row r="144" spans="52:54">
      <c r="AZ144" s="4"/>
      <c r="BA144" s="4"/>
      <c r="BB144" s="4"/>
    </row>
    <row r="145" spans="52:54">
      <c r="AZ145" s="4"/>
      <c r="BA145" s="4"/>
      <c r="BB145" s="4"/>
    </row>
    <row r="146" spans="52:54">
      <c r="AZ146" s="4"/>
      <c r="BA146" s="4"/>
      <c r="BB146" s="4"/>
    </row>
    <row r="147" spans="52:54">
      <c r="AZ147" s="4"/>
      <c r="BA147" s="4"/>
      <c r="BB147" s="4"/>
    </row>
    <row r="148" spans="52:54">
      <c r="AZ148" s="4"/>
      <c r="BA148" s="4"/>
      <c r="BB148" s="4"/>
    </row>
    <row r="149" spans="52:54">
      <c r="AZ149" s="4"/>
      <c r="BA149" s="4"/>
      <c r="BB149" s="4"/>
    </row>
    <row r="150" spans="52:54">
      <c r="AZ150" s="4"/>
      <c r="BA150" s="4"/>
      <c r="BB150" s="4"/>
    </row>
    <row r="151" spans="52:54">
      <c r="AZ151" s="4"/>
      <c r="BA151" s="4"/>
      <c r="BB151" s="4"/>
    </row>
    <row r="152" spans="52:54">
      <c r="AZ152" s="4"/>
      <c r="BA152" s="4"/>
      <c r="BB152" s="4"/>
    </row>
    <row r="153" spans="52:54">
      <c r="AZ153" s="4"/>
      <c r="BA153" s="4"/>
      <c r="BB153" s="4"/>
    </row>
    <row r="154" spans="52:54">
      <c r="AZ154" s="4"/>
      <c r="BA154" s="4"/>
      <c r="BB154" s="4"/>
    </row>
    <row r="155" spans="52:54">
      <c r="AZ155" s="4"/>
      <c r="BA155" s="4"/>
      <c r="BB155" s="4"/>
    </row>
    <row r="156" spans="52:54">
      <c r="AZ156" s="4"/>
      <c r="BA156" s="4"/>
      <c r="BB156" s="4"/>
    </row>
    <row r="157" spans="52:54">
      <c r="AZ157" s="4"/>
      <c r="BA157" s="4"/>
      <c r="BB157" s="4"/>
    </row>
    <row r="158" spans="52:54">
      <c r="AZ158" s="4"/>
      <c r="BA158" s="4"/>
      <c r="BB158" s="4"/>
    </row>
    <row r="159" spans="52:54">
      <c r="AZ159" s="4"/>
      <c r="BA159" s="4"/>
      <c r="BB159" s="4"/>
    </row>
    <row r="160" spans="52:54">
      <c r="AZ160" s="4"/>
      <c r="BA160" s="4"/>
      <c r="BB160" s="4"/>
    </row>
    <row r="161" spans="52:54">
      <c r="AZ161" s="4"/>
      <c r="BA161" s="4"/>
      <c r="BB161" s="4"/>
    </row>
    <row r="162" spans="52:54">
      <c r="AZ162" s="4"/>
      <c r="BA162" s="4"/>
      <c r="BB162" s="4"/>
    </row>
    <row r="163" spans="52:54">
      <c r="AZ163" s="4"/>
      <c r="BA163" s="4"/>
      <c r="BB163" s="4"/>
    </row>
    <row r="164" spans="52:54">
      <c r="AZ164" s="4"/>
      <c r="BA164" s="4"/>
      <c r="BB164" s="4"/>
    </row>
    <row r="165" spans="52:54">
      <c r="AZ165" s="4"/>
      <c r="BA165" s="4"/>
      <c r="BB165" s="4"/>
    </row>
    <row r="166" spans="52:54">
      <c r="AZ166" s="4"/>
      <c r="BA166" s="4"/>
      <c r="BB166" s="4"/>
    </row>
    <row r="167" spans="52:54">
      <c r="AZ167" s="4"/>
      <c r="BA167" s="4"/>
      <c r="BB167" s="4"/>
    </row>
    <row r="168" spans="52:54">
      <c r="AZ168" s="4"/>
      <c r="BA168" s="4"/>
      <c r="BB168" s="4"/>
    </row>
    <row r="169" spans="52:54">
      <c r="AZ169" s="4"/>
      <c r="BA169" s="4"/>
      <c r="BB169" s="4"/>
    </row>
    <row r="170" spans="52:54">
      <c r="AZ170" s="4"/>
      <c r="BA170" s="4"/>
      <c r="BB170" s="4"/>
    </row>
    <row r="171" spans="52:54">
      <c r="AZ171" s="4"/>
      <c r="BA171" s="4"/>
      <c r="BB171" s="4"/>
    </row>
    <row r="172" spans="52:54">
      <c r="AZ172" s="4"/>
      <c r="BA172" s="4"/>
      <c r="BB172" s="4"/>
    </row>
    <row r="173" spans="52:54">
      <c r="AZ173" s="4"/>
      <c r="BA173" s="4"/>
      <c r="BB173" s="4"/>
    </row>
    <row r="174" spans="52:54">
      <c r="AZ174" s="4"/>
      <c r="BA174" s="4"/>
      <c r="BB174" s="4"/>
    </row>
    <row r="175" spans="52:54">
      <c r="AZ175" s="4"/>
      <c r="BA175" s="4"/>
      <c r="BB175" s="4"/>
    </row>
    <row r="176" spans="52:54">
      <c r="AZ176" s="4"/>
      <c r="BA176" s="4"/>
      <c r="BB176" s="4"/>
    </row>
    <row r="177" spans="52:54">
      <c r="AZ177" s="4"/>
      <c r="BA177" s="4"/>
      <c r="BB177" s="4"/>
    </row>
    <row r="178" spans="52:54">
      <c r="AZ178" s="4"/>
      <c r="BA178" s="4"/>
      <c r="BB178" s="4"/>
    </row>
    <row r="179" spans="52:54">
      <c r="AZ179" s="4"/>
      <c r="BA179" s="4"/>
      <c r="BB179" s="4"/>
    </row>
    <row r="180" spans="52:54">
      <c r="AZ180" s="4"/>
      <c r="BA180" s="4"/>
      <c r="BB180" s="4"/>
    </row>
    <row r="181" spans="52:54">
      <c r="AZ181" s="4"/>
      <c r="BA181" s="4"/>
      <c r="BB181" s="4"/>
    </row>
    <row r="182" spans="52:54">
      <c r="AZ182" s="4"/>
      <c r="BA182" s="4"/>
      <c r="BB182" s="4"/>
    </row>
    <row r="183" spans="52:54">
      <c r="AZ183" s="4"/>
      <c r="BA183" s="4"/>
      <c r="BB183" s="4"/>
    </row>
    <row r="184" spans="52:54">
      <c r="AZ184" s="4"/>
      <c r="BA184" s="4"/>
      <c r="BB184" s="4"/>
    </row>
    <row r="185" spans="52:54">
      <c r="AZ185" s="4"/>
      <c r="BA185" s="4"/>
      <c r="BB185" s="4"/>
    </row>
    <row r="186" spans="52:54">
      <c r="AZ186" s="4"/>
      <c r="BA186" s="4"/>
      <c r="BB186" s="4"/>
    </row>
    <row r="187" spans="52:54">
      <c r="AZ187" s="4"/>
      <c r="BA187" s="4"/>
      <c r="BB187" s="4"/>
    </row>
    <row r="188" spans="52:54">
      <c r="AZ188" s="4"/>
      <c r="BA188" s="4"/>
      <c r="BB188" s="4"/>
    </row>
    <row r="189" spans="52:54">
      <c r="AZ189" s="4"/>
      <c r="BA189" s="4"/>
      <c r="BB189" s="4"/>
    </row>
    <row r="190" spans="52:54">
      <c r="AZ190" s="4"/>
      <c r="BA190" s="4"/>
      <c r="BB190" s="4"/>
    </row>
    <row r="191" spans="52:54">
      <c r="AZ191" s="4"/>
      <c r="BA191" s="4"/>
      <c r="BB191" s="4"/>
    </row>
    <row r="192" spans="52:54">
      <c r="AZ192" s="4"/>
      <c r="BA192" s="4"/>
      <c r="BB192" s="4"/>
    </row>
    <row r="193" spans="52:54">
      <c r="AZ193" s="4"/>
      <c r="BA193" s="4"/>
      <c r="BB193" s="4"/>
    </row>
    <row r="194" spans="52:54">
      <c r="AZ194" s="4"/>
      <c r="BA194" s="4"/>
      <c r="BB194" s="4"/>
    </row>
    <row r="195" spans="52:54">
      <c r="AZ195" s="4"/>
      <c r="BA195" s="4"/>
      <c r="BB195" s="4"/>
    </row>
    <row r="196" spans="52:54">
      <c r="AZ196" s="4"/>
      <c r="BA196" s="4"/>
      <c r="BB196" s="4"/>
    </row>
    <row r="197" spans="52:54">
      <c r="AZ197" s="4"/>
      <c r="BA197" s="4"/>
      <c r="BB197" s="4"/>
    </row>
    <row r="198" spans="52:54">
      <c r="AZ198" s="4"/>
      <c r="BA198" s="4"/>
      <c r="BB198" s="4"/>
    </row>
    <row r="199" spans="52:54">
      <c r="AZ199" s="4"/>
      <c r="BA199" s="4"/>
      <c r="BB199" s="4"/>
    </row>
    <row r="200" spans="52:54">
      <c r="AZ200" s="4"/>
      <c r="BA200" s="4"/>
      <c r="BB200" s="4"/>
    </row>
    <row r="201" spans="52:54">
      <c r="AZ201" s="4"/>
      <c r="BA201" s="4"/>
      <c r="BB201" s="4"/>
    </row>
    <row r="202" spans="52:54">
      <c r="AZ202" s="4"/>
      <c r="BA202" s="4"/>
      <c r="BB202" s="4"/>
    </row>
    <row r="203" spans="52:54">
      <c r="AZ203" s="4"/>
      <c r="BA203" s="4"/>
      <c r="BB203" s="4"/>
    </row>
    <row r="204" spans="52:54">
      <c r="AZ204" s="4"/>
      <c r="BA204" s="4"/>
      <c r="BB204" s="4"/>
    </row>
    <row r="205" spans="52:54">
      <c r="AZ205" s="4"/>
      <c r="BA205" s="4"/>
      <c r="BB205" s="4"/>
    </row>
    <row r="206" spans="52:54">
      <c r="AZ206" s="4"/>
      <c r="BA206" s="4"/>
      <c r="BB206" s="4"/>
    </row>
    <row r="207" spans="52:54">
      <c r="AZ207" s="4"/>
      <c r="BA207" s="4"/>
      <c r="BB207" s="4"/>
    </row>
    <row r="208" spans="52:54">
      <c r="AZ208" s="4"/>
      <c r="BA208" s="4"/>
      <c r="BB208" s="4"/>
    </row>
    <row r="209" spans="52:54">
      <c r="AZ209" s="4"/>
      <c r="BA209" s="4"/>
      <c r="BB209" s="4"/>
    </row>
    <row r="210" spans="52:54">
      <c r="AZ210" s="4"/>
      <c r="BA210" s="4"/>
      <c r="BB210" s="4"/>
    </row>
    <row r="211" spans="52:54">
      <c r="AZ211" s="4"/>
      <c r="BA211" s="4"/>
      <c r="BB211" s="4"/>
    </row>
    <row r="212" spans="52:54">
      <c r="AZ212" s="4"/>
      <c r="BA212" s="4"/>
      <c r="BB212" s="4"/>
    </row>
    <row r="213" spans="52:54">
      <c r="AZ213" s="4"/>
      <c r="BA213" s="4"/>
      <c r="BB213" s="4"/>
    </row>
    <row r="214" spans="52:54">
      <c r="AZ214" s="4"/>
      <c r="BA214" s="4"/>
      <c r="BB214" s="4"/>
    </row>
    <row r="215" spans="52:54">
      <c r="AZ215" s="4"/>
      <c r="BA215" s="4"/>
      <c r="BB215" s="4"/>
    </row>
    <row r="216" spans="52:54">
      <c r="AZ216" s="4"/>
      <c r="BA216" s="4"/>
      <c r="BB216" s="4"/>
    </row>
    <row r="217" spans="52:54">
      <c r="AZ217" s="4"/>
      <c r="BA217" s="4"/>
      <c r="BB217" s="4"/>
    </row>
    <row r="218" spans="52:54">
      <c r="AZ218" s="4"/>
      <c r="BA218" s="4"/>
      <c r="BB218" s="4"/>
    </row>
    <row r="219" spans="52:54">
      <c r="AZ219" s="4"/>
      <c r="BA219" s="4"/>
      <c r="BB219" s="4"/>
    </row>
    <row r="220" spans="52:54">
      <c r="AZ220" s="4"/>
      <c r="BA220" s="4"/>
      <c r="BB220" s="4"/>
    </row>
  </sheetData>
  <sheetProtection password="C2A6" sheet="1" objects="1" scenarios="1"/>
  <mergeCells count="22">
    <mergeCell ref="A4:A5"/>
    <mergeCell ref="B4:B5"/>
    <mergeCell ref="C4:N4"/>
    <mergeCell ref="AJ4:AQ4"/>
    <mergeCell ref="AW4:AX4"/>
    <mergeCell ref="BC1:BD1"/>
    <mergeCell ref="BC2:BD2"/>
    <mergeCell ref="AR3:AX3"/>
    <mergeCell ref="O3:AI3"/>
    <mergeCell ref="A1:AX1"/>
    <mergeCell ref="A2:AX2"/>
    <mergeCell ref="BB12:BB13"/>
    <mergeCell ref="AA4:AI4"/>
    <mergeCell ref="AR4:AV4"/>
    <mergeCell ref="C54:L54"/>
    <mergeCell ref="O54:X54"/>
    <mergeCell ref="AA54:AG54"/>
    <mergeCell ref="N58:AA58"/>
    <mergeCell ref="O4:Z4"/>
    <mergeCell ref="AJ54:AO54"/>
    <mergeCell ref="AR54:AT54"/>
    <mergeCell ref="AJ56:AX56"/>
  </mergeCells>
  <conditionalFormatting sqref="AX6:AX53">
    <cfRule type="iconSet" priority="1">
      <iconSet iconSet="5Arrows">
        <cfvo type="percent" val="0"/>
        <cfvo type="num" val="4" gte="0"/>
        <cfvo type="num" val="6.5" gte="0"/>
        <cfvo type="num" val="8.5" gte="0"/>
        <cfvo type="num" val="9.5"/>
      </iconSet>
    </cfRule>
  </conditionalFormatting>
  <dataValidations count="5">
    <dataValidation type="list" allowBlank="1" showInputMessage="1" showErrorMessage="1" errorTitle="NOTA NO VALIDA" error="REVISE POR FAVOR" promptTitle="NOTA DE COMPORTAMIENTO" prompt="A =MUY SATISFACTORIO&#10;B =SATISFACTORIO&#10;C =POCO SATISFACTORIO&#10;D =MEJORABLE&#10;E =INSATISFACTORIO&#10;&#10;" sqref="AY6">
      <formula1>$AZ$6:$AZ$10</formula1>
    </dataValidation>
    <dataValidation type="decimal" allowBlank="1" showInputMessage="1" showErrorMessage="1" errorTitle="NOTA NO VALIDA " error="REVISE LA NOTA E INGRESE UNA NOTA VALIDA" sqref="AI6:AO53 AH53 AV6:AV53 Z6:AG53 AQ6:AT53 C6:L53 AP53 N6:X53">
      <formula1>0</formula1>
      <formula2>10</formula2>
    </dataValidation>
    <dataValidation type="decimal" allowBlank="1" showInputMessage="1" showErrorMessage="1" sqref="AX6:AX53">
      <formula1>0</formula1>
      <formula2>50</formula2>
    </dataValidation>
    <dataValidation type="decimal" allowBlank="1" showInputMessage="1" showErrorMessage="1" errorTitle="NOTA NO VALIDA " error="REVISE LA NOTA E INGRESE UNA NOTA VALIDA" sqref="Y53 M53">
      <formula1>0</formula1>
      <formula2>100</formula2>
    </dataValidation>
    <dataValidation allowBlank="1" showInputMessage="1" showErrorMessage="1" errorTitle="NOTA NO VALIDA " error="REVISE LA NOTA E INGRESE UNA NOTA VALIDA" sqref="AU6:AU53 AW6:AW54 AP6:AP52 M6:M52 Y6:Y52 AH6:AH52"/>
  </dataValidations>
  <hyperlinks>
    <hyperlink ref="B4" location="'PANEL DE CONTROL'!D1" tooltip="REGRESAR AL PANEL DE CONTROL" display="APELLIDOS Y NOMBRES"/>
    <hyperlink ref="BB12:BB13" location="INICIO!A1" display="REGRESAR"/>
  </hyperlinks>
  <printOptions horizontalCentered="1"/>
  <pageMargins left="0.11811023622047245" right="0.11811023622047245" top="0.59055118110236227" bottom="0.11811023622047245" header="0.11811023622047245" footer="0.11811023622047245"/>
  <pageSetup paperSize="9" scale="72" fitToHeight="0" orientation="landscape" blackAndWhite="1" horizontalDpi="4294967292" verticalDpi="300" r:id="rId1"/>
  <headerFooter>
    <oddHeader>&amp;L                                                     &amp;G&amp;C&amp;"Times New Roman,Negrita"UNIDAD EDUCATIVA INTERCULTURAL BILINGÜE "MUSHUK RIMAK"COLEGIO INTERCULTURAL BILINGÜE "DR. MIGUEL RIOFRIO"</oddHeader>
    <oddFooter xml:space="preserve">&amp;L                                                                                   IMPRESIÓN : &amp;D [&amp;T]&amp;C                 </oddFooter>
  </headerFooter>
  <drawing r:id="rId2"/>
  <legacyDrawing r:id="rId3"/>
  <legacyDrawingHF r:id="rId4"/>
  <controls>
    <control shapeId="30721" r:id="rId5" name="CmdLimpieza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Repcolparcial1">
    <pageSetUpPr fitToPage="1"/>
  </sheetPr>
  <dimension ref="A1:R67"/>
  <sheetViews>
    <sheetView showGridLines="0" workbookViewId="0">
      <selection activeCell="A6" sqref="A6:O6"/>
    </sheetView>
  </sheetViews>
  <sheetFormatPr baseColWidth="10" defaultRowHeight="15.75"/>
  <cols>
    <col min="1" max="1" width="3.28515625" style="9" customWidth="1"/>
    <col min="2" max="2" width="27" style="9" customWidth="1"/>
    <col min="3" max="12" width="6.42578125" style="9" customWidth="1"/>
    <col min="13" max="13" width="5.7109375" style="9" customWidth="1"/>
    <col min="14" max="14" width="6.42578125" style="9" customWidth="1"/>
    <col min="15" max="15" width="13.42578125" style="9" customWidth="1"/>
    <col min="16" max="51" width="11.42578125" style="9" customWidth="1"/>
    <col min="52" max="16384" width="11.42578125" style="9"/>
  </cols>
  <sheetData>
    <row r="1" spans="1:18">
      <c r="A1" s="287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Q1" s="261" t="s">
        <v>55</v>
      </c>
      <c r="R1" s="261"/>
    </row>
    <row r="2" spans="1:18" ht="15.75" customHeight="1">
      <c r="A2" s="288" t="s">
        <v>58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Q2" s="262">
        <v>2</v>
      </c>
      <c r="R2" s="263"/>
    </row>
    <row r="3" spans="1:18" ht="2.25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8">
      <c r="A4" s="290" t="s">
        <v>57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8" ht="15" customHeight="1">
      <c r="A5" s="293" t="str">
        <f>IF(INICIO!C9="","→INGRESAR EL AÑO LECTIVO←",CONCATENATE(INICIO!B9,INICIO!C9))</f>
        <v>AÑO LECTIVO: 2012 - 2013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10"/>
    </row>
    <row r="6" spans="1:18" s="12" customFormat="1" ht="15">
      <c r="A6" s="293" t="str">
        <f>INICIO!$T$8</f>
        <v>CUADRO DE ACREDITACIÓN CUANTITATIVA DEL PRIMER QUIMESTRE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11"/>
    </row>
    <row r="7" spans="1:18" s="12" customFormat="1" ht="12.75">
      <c r="A7" s="123" t="str">
        <f>IF(INICIO!C10="","→INGRESAR EL CURSO←",CONCATENATE(INICIO!B10," ",INICIO!C10))</f>
        <v>CURSO:  Sexto Año de Educación Básica</v>
      </c>
      <c r="B7" s="13"/>
      <c r="C7" s="13"/>
      <c r="D7" s="13"/>
      <c r="E7" s="13"/>
      <c r="F7" s="13"/>
      <c r="H7" s="13" t="str">
        <f>IF(INICIO!C12="","→INGRESAR LA ASIGNATURA←",CONCATENATE(INICIO!B12," ",INICIO!C12))</f>
        <v>ASIGNATURA:  Arte Saraguro/Cultura Estética</v>
      </c>
      <c r="J7" s="13"/>
      <c r="K7" s="13"/>
      <c r="L7" s="13"/>
      <c r="M7" s="20"/>
      <c r="N7" s="11"/>
      <c r="O7" s="11"/>
      <c r="P7" s="11"/>
    </row>
    <row r="8" spans="1:18" s="12" customFormat="1" ht="12.75">
      <c r="A8" s="123" t="str">
        <f>IF(INICIO!C11="","→INGRESAR LA ESPECIALIDAD←",CONCATENATE(INICIO!B11," ",INICIO!C11))</f>
        <v>ESPECIALIDAD:  Educación General Básica</v>
      </c>
      <c r="B8" s="77"/>
      <c r="C8" s="77"/>
      <c r="D8" s="77"/>
      <c r="E8" s="77"/>
      <c r="F8" s="77"/>
      <c r="H8" s="13" t="str">
        <f>IF(INICIO!C8="","→INGRESAR EN NOMBRE DEL DOCENTE←",CONCATENATE(INICIO!B8," ",INICIO!C8))</f>
        <v>NOMBRE DEL DOCENTE: Maldonado Loaiza Iván Alberto</v>
      </c>
      <c r="J8" s="13"/>
      <c r="K8" s="77"/>
      <c r="L8" s="77"/>
      <c r="M8" s="20"/>
      <c r="N8" s="11"/>
      <c r="O8" s="11"/>
      <c r="P8" s="11"/>
    </row>
    <row r="9" spans="1:18" ht="14.25" customHeight="1">
      <c r="A9" s="277" t="str">
        <f>INICIO!$T$12</f>
        <v>PRIMERA NOTA PARCIAL POR ASIGNATURA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</row>
    <row r="10" spans="1:18" ht="21" customHeight="1">
      <c r="A10" s="278" t="s">
        <v>1</v>
      </c>
      <c r="B10" s="278" t="s">
        <v>13</v>
      </c>
      <c r="C10" s="280" t="s">
        <v>1467</v>
      </c>
      <c r="D10" s="281"/>
      <c r="E10" s="281"/>
      <c r="F10" s="281"/>
      <c r="G10" s="281"/>
      <c r="H10" s="281"/>
      <c r="I10" s="281"/>
      <c r="J10" s="281"/>
      <c r="K10" s="282" t="s">
        <v>1471</v>
      </c>
      <c r="L10" s="283"/>
      <c r="M10" s="279" t="s">
        <v>1475</v>
      </c>
      <c r="N10" s="279"/>
      <c r="O10" s="279" t="s">
        <v>1476</v>
      </c>
      <c r="P10" s="126"/>
      <c r="Q10" s="21"/>
    </row>
    <row r="11" spans="1:18" ht="14.25" customHeight="1">
      <c r="A11" s="278"/>
      <c r="B11" s="278"/>
      <c r="C11" s="291" t="s">
        <v>1472</v>
      </c>
      <c r="D11" s="292"/>
      <c r="E11" s="291" t="s">
        <v>1468</v>
      </c>
      <c r="F11" s="292"/>
      <c r="G11" s="291" t="s">
        <v>1469</v>
      </c>
      <c r="H11" s="292"/>
      <c r="I11" s="291" t="s">
        <v>1470</v>
      </c>
      <c r="J11" s="292"/>
      <c r="K11" s="291" t="s">
        <v>1473</v>
      </c>
      <c r="L11" s="292"/>
      <c r="M11" s="279"/>
      <c r="N11" s="279"/>
      <c r="O11" s="279"/>
      <c r="P11" s="126"/>
      <c r="Q11" s="21"/>
    </row>
    <row r="12" spans="1:18" ht="37.5" customHeight="1">
      <c r="A12" s="278"/>
      <c r="B12" s="278"/>
      <c r="C12" s="284" t="str">
        <f>P1Q1!$C$4</f>
        <v>PROMEDIO DE TAREAS</v>
      </c>
      <c r="D12" s="285"/>
      <c r="E12" s="284" t="str">
        <f>P1Q1!$O$4</f>
        <v>PROMEDIO DE ACTIVIDADES INDIVIDUALES EN CLASE</v>
      </c>
      <c r="F12" s="285"/>
      <c r="G12" s="284" t="str">
        <f>P1Q1!$AA$4</f>
        <v>PROMEDIO DE ACTIVIDADES GRUPALES EN CLASE</v>
      </c>
      <c r="H12" s="285"/>
      <c r="I12" s="284" t="str">
        <f>P1Q1!$AJ$4</f>
        <v>PROMEDIO DE LECCIONES</v>
      </c>
      <c r="J12" s="285"/>
      <c r="K12" s="284" t="str">
        <f>P1Q1!$AR$4</f>
        <v>EXAMEN ESCRITO DEL BLOQUE O UNIDAD</v>
      </c>
      <c r="L12" s="285"/>
      <c r="M12" s="279"/>
      <c r="N12" s="279"/>
      <c r="O12" s="279"/>
      <c r="P12" s="126"/>
      <c r="Q12" s="21"/>
    </row>
    <row r="13" spans="1:18" ht="17.25" customHeight="1">
      <c r="A13" s="278"/>
      <c r="B13" s="278"/>
      <c r="C13" s="139" t="s">
        <v>106</v>
      </c>
      <c r="D13" s="130" t="s">
        <v>1396</v>
      </c>
      <c r="E13" s="139" t="s">
        <v>106</v>
      </c>
      <c r="F13" s="130" t="s">
        <v>1396</v>
      </c>
      <c r="G13" s="139" t="s">
        <v>106</v>
      </c>
      <c r="H13" s="130" t="s">
        <v>1396</v>
      </c>
      <c r="I13" s="139" t="s">
        <v>106</v>
      </c>
      <c r="J13" s="130" t="s">
        <v>1396</v>
      </c>
      <c r="K13" s="139" t="s">
        <v>106</v>
      </c>
      <c r="L13" s="130" t="s">
        <v>1396</v>
      </c>
      <c r="M13" s="139" t="s">
        <v>106</v>
      </c>
      <c r="N13" s="130" t="s">
        <v>1396</v>
      </c>
      <c r="O13" s="279"/>
      <c r="P13" s="126"/>
      <c r="Q13" s="21"/>
    </row>
    <row r="14" spans="1:18" ht="15" customHeight="1">
      <c r="A14" s="173">
        <f>P1Q1!A6</f>
        <v>1</v>
      </c>
      <c r="B14" s="174" t="str">
        <f>P1Q1!B6</f>
        <v>Condolo Sarango Mayra Inés</v>
      </c>
      <c r="C14" s="131" t="str">
        <f>P1Q1!M6</f>
        <v/>
      </c>
      <c r="D14" s="128" t="str">
        <f>P1Q1!N6</f>
        <v/>
      </c>
      <c r="E14" s="131" t="str">
        <f>P1Q1!Y6</f>
        <v/>
      </c>
      <c r="F14" s="128" t="str">
        <f>P1Q1!Z6</f>
        <v/>
      </c>
      <c r="G14" s="131" t="str">
        <f>P1Q1!AH6</f>
        <v/>
      </c>
      <c r="H14" s="128" t="str">
        <f>P1Q1!AI6</f>
        <v/>
      </c>
      <c r="I14" s="131" t="str">
        <f>P1Q1!AP6</f>
        <v/>
      </c>
      <c r="J14" s="128" t="str">
        <f>P1Q1!AQ6</f>
        <v/>
      </c>
      <c r="K14" s="131" t="str">
        <f>P1Q1!AU6</f>
        <v/>
      </c>
      <c r="L14" s="128" t="str">
        <f>P1Q1!AV6</f>
        <v/>
      </c>
      <c r="M14" s="148" t="str">
        <f>P1Q1!AW6</f>
        <v/>
      </c>
      <c r="N14" s="125" t="str">
        <f>P1Q1!AX6</f>
        <v/>
      </c>
      <c r="O14" s="127" t="str">
        <f t="shared" ref="O14:O60" si="0">IF(N14="","",VLOOKUP(N14,LETRAS,2))</f>
        <v/>
      </c>
    </row>
    <row r="15" spans="1:18" ht="15" customHeight="1">
      <c r="A15" s="133">
        <f>P1Q1!A7</f>
        <v>2</v>
      </c>
      <c r="B15" s="122" t="str">
        <f>P1Q1!B7</f>
        <v>Guaillas Macas  Pedro Vicente</v>
      </c>
      <c r="C15" s="131" t="str">
        <f>P1Q1!M7</f>
        <v/>
      </c>
      <c r="D15" s="128" t="str">
        <f>P1Q1!N7</f>
        <v/>
      </c>
      <c r="E15" s="131" t="str">
        <f>P1Q1!Y7</f>
        <v/>
      </c>
      <c r="F15" s="128" t="str">
        <f>P1Q1!Z7</f>
        <v/>
      </c>
      <c r="G15" s="131" t="str">
        <f>P1Q1!AH7</f>
        <v/>
      </c>
      <c r="H15" s="128" t="str">
        <f>P1Q1!AI7</f>
        <v/>
      </c>
      <c r="I15" s="131" t="str">
        <f>P1Q1!AP7</f>
        <v/>
      </c>
      <c r="J15" s="128" t="str">
        <f>P1Q1!AQ7</f>
        <v/>
      </c>
      <c r="K15" s="131" t="str">
        <f>P1Q1!AU7</f>
        <v/>
      </c>
      <c r="L15" s="128" t="str">
        <f>P1Q1!AV7</f>
        <v/>
      </c>
      <c r="M15" s="148" t="str">
        <f>P1Q1!AW7</f>
        <v/>
      </c>
      <c r="N15" s="125" t="str">
        <f>P1Q1!AX7</f>
        <v/>
      </c>
      <c r="O15" s="127" t="str">
        <f t="shared" si="0"/>
        <v/>
      </c>
    </row>
    <row r="16" spans="1:18" ht="15" customHeight="1">
      <c r="A16" s="133">
        <f>P1Q1!A8</f>
        <v>3</v>
      </c>
      <c r="B16" s="122" t="str">
        <f>P1Q1!B8</f>
        <v>Guaillas Poma Edwin Patricio</v>
      </c>
      <c r="C16" s="131" t="str">
        <f>P1Q1!M8</f>
        <v/>
      </c>
      <c r="D16" s="128" t="str">
        <f>P1Q1!N8</f>
        <v/>
      </c>
      <c r="E16" s="131" t="str">
        <f>P1Q1!Y8</f>
        <v/>
      </c>
      <c r="F16" s="128" t="str">
        <f>P1Q1!Z8</f>
        <v/>
      </c>
      <c r="G16" s="131" t="str">
        <f>P1Q1!AH8</f>
        <v/>
      </c>
      <c r="H16" s="128" t="str">
        <f>P1Q1!AI8</f>
        <v/>
      </c>
      <c r="I16" s="131" t="str">
        <f>P1Q1!AP8</f>
        <v/>
      </c>
      <c r="J16" s="128" t="str">
        <f>P1Q1!AQ8</f>
        <v/>
      </c>
      <c r="K16" s="131" t="str">
        <f>P1Q1!AU8</f>
        <v/>
      </c>
      <c r="L16" s="128" t="str">
        <f>P1Q1!AV8</f>
        <v/>
      </c>
      <c r="M16" s="148" t="str">
        <f>P1Q1!AW8</f>
        <v/>
      </c>
      <c r="N16" s="125" t="str">
        <f>P1Q1!AX8</f>
        <v/>
      </c>
      <c r="O16" s="127" t="str">
        <f t="shared" si="0"/>
        <v/>
      </c>
    </row>
    <row r="17" spans="1:15" ht="15" customHeight="1">
      <c r="A17" s="133">
        <f>P1Q1!A9</f>
        <v>4</v>
      </c>
      <c r="B17" s="122" t="str">
        <f>P1Q1!B9</f>
        <v>Gualán Gualán Kuri Kama</v>
      </c>
      <c r="C17" s="131" t="str">
        <f>P1Q1!M9</f>
        <v/>
      </c>
      <c r="D17" s="128" t="str">
        <f>P1Q1!N9</f>
        <v/>
      </c>
      <c r="E17" s="131" t="str">
        <f>P1Q1!Y9</f>
        <v/>
      </c>
      <c r="F17" s="128" t="str">
        <f>P1Q1!Z9</f>
        <v/>
      </c>
      <c r="G17" s="131" t="str">
        <f>P1Q1!AH9</f>
        <v/>
      </c>
      <c r="H17" s="128" t="str">
        <f>P1Q1!AI9</f>
        <v/>
      </c>
      <c r="I17" s="131" t="str">
        <f>P1Q1!AP9</f>
        <v/>
      </c>
      <c r="J17" s="128" t="str">
        <f>P1Q1!AQ9</f>
        <v/>
      </c>
      <c r="K17" s="131" t="str">
        <f>P1Q1!AU9</f>
        <v/>
      </c>
      <c r="L17" s="128" t="str">
        <f>P1Q1!AV9</f>
        <v/>
      </c>
      <c r="M17" s="148" t="str">
        <f>P1Q1!AW9</f>
        <v/>
      </c>
      <c r="N17" s="125" t="str">
        <f>P1Q1!AX9</f>
        <v/>
      </c>
      <c r="O17" s="127" t="str">
        <f t="shared" si="0"/>
        <v/>
      </c>
    </row>
    <row r="18" spans="1:15" ht="15" customHeight="1">
      <c r="A18" s="133">
        <f>P1Q1!A10</f>
        <v>5</v>
      </c>
      <c r="B18" s="122" t="str">
        <f>P1Q1!B10</f>
        <v>Guamán Japón Diego Efraín</v>
      </c>
      <c r="C18" s="131" t="str">
        <f>P1Q1!M10</f>
        <v/>
      </c>
      <c r="D18" s="128" t="str">
        <f>P1Q1!N10</f>
        <v/>
      </c>
      <c r="E18" s="131" t="str">
        <f>P1Q1!Y10</f>
        <v/>
      </c>
      <c r="F18" s="128" t="str">
        <f>P1Q1!Z10</f>
        <v/>
      </c>
      <c r="G18" s="131" t="str">
        <f>P1Q1!AH10</f>
        <v/>
      </c>
      <c r="H18" s="128" t="str">
        <f>P1Q1!AI10</f>
        <v/>
      </c>
      <c r="I18" s="131" t="str">
        <f>P1Q1!AP10</f>
        <v/>
      </c>
      <c r="J18" s="128" t="str">
        <f>P1Q1!AQ10</f>
        <v/>
      </c>
      <c r="K18" s="131" t="str">
        <f>P1Q1!AU10</f>
        <v/>
      </c>
      <c r="L18" s="128" t="str">
        <f>P1Q1!AV10</f>
        <v/>
      </c>
      <c r="M18" s="148" t="str">
        <f>P1Q1!AW10</f>
        <v/>
      </c>
      <c r="N18" s="125" t="str">
        <f>P1Q1!AX10</f>
        <v/>
      </c>
      <c r="O18" s="127" t="str">
        <f t="shared" si="0"/>
        <v/>
      </c>
    </row>
    <row r="19" spans="1:15" ht="15" customHeight="1">
      <c r="A19" s="133">
        <f>P1Q1!A11</f>
        <v>6</v>
      </c>
      <c r="B19" s="122" t="str">
        <f>P1Q1!B11</f>
        <v>Lozano Guamán Ángel Efraín</v>
      </c>
      <c r="C19" s="131" t="str">
        <f>P1Q1!M11</f>
        <v/>
      </c>
      <c r="D19" s="128" t="str">
        <f>P1Q1!N11</f>
        <v/>
      </c>
      <c r="E19" s="131" t="str">
        <f>P1Q1!Y11</f>
        <v/>
      </c>
      <c r="F19" s="128" t="str">
        <f>P1Q1!Z11</f>
        <v/>
      </c>
      <c r="G19" s="131" t="str">
        <f>P1Q1!AH11</f>
        <v/>
      </c>
      <c r="H19" s="128" t="str">
        <f>P1Q1!AI11</f>
        <v/>
      </c>
      <c r="I19" s="131" t="str">
        <f>P1Q1!AP11</f>
        <v/>
      </c>
      <c r="J19" s="128" t="str">
        <f>P1Q1!AQ11</f>
        <v/>
      </c>
      <c r="K19" s="131" t="str">
        <f>P1Q1!AU11</f>
        <v/>
      </c>
      <c r="L19" s="128" t="str">
        <f>P1Q1!AV11</f>
        <v/>
      </c>
      <c r="M19" s="148" t="str">
        <f>P1Q1!AW11</f>
        <v/>
      </c>
      <c r="N19" s="125" t="str">
        <f>P1Q1!AX11</f>
        <v/>
      </c>
      <c r="O19" s="127" t="str">
        <f t="shared" si="0"/>
        <v/>
      </c>
    </row>
    <row r="20" spans="1:15" ht="15" customHeight="1">
      <c r="A20" s="133">
        <f>P1Q1!A12</f>
        <v>7</v>
      </c>
      <c r="B20" s="122" t="str">
        <f>P1Q1!B12</f>
        <v>Medina Lozano AtikYupanki</v>
      </c>
      <c r="C20" s="131" t="str">
        <f>P1Q1!M12</f>
        <v/>
      </c>
      <c r="D20" s="128" t="str">
        <f>P1Q1!N12</f>
        <v/>
      </c>
      <c r="E20" s="131" t="str">
        <f>P1Q1!Y12</f>
        <v/>
      </c>
      <c r="F20" s="128" t="str">
        <f>P1Q1!Z12</f>
        <v/>
      </c>
      <c r="G20" s="131" t="str">
        <f>P1Q1!AH12</f>
        <v/>
      </c>
      <c r="H20" s="128" t="str">
        <f>P1Q1!AI12</f>
        <v/>
      </c>
      <c r="I20" s="131" t="str">
        <f>P1Q1!AP12</f>
        <v/>
      </c>
      <c r="J20" s="128" t="str">
        <f>P1Q1!AQ12</f>
        <v/>
      </c>
      <c r="K20" s="131" t="str">
        <f>P1Q1!AU12</f>
        <v/>
      </c>
      <c r="L20" s="128" t="str">
        <f>P1Q1!AV12</f>
        <v/>
      </c>
      <c r="M20" s="148" t="str">
        <f>P1Q1!AW12</f>
        <v/>
      </c>
      <c r="N20" s="125" t="str">
        <f>P1Q1!AX12</f>
        <v/>
      </c>
      <c r="O20" s="127" t="str">
        <f t="shared" si="0"/>
        <v/>
      </c>
    </row>
    <row r="21" spans="1:15" ht="15" customHeight="1">
      <c r="A21" s="133">
        <f>P1Q1!A13</f>
        <v>8</v>
      </c>
      <c r="B21" s="122" t="str">
        <f>P1Q1!B13</f>
        <v>Minga Guaillas Ana Lucía</v>
      </c>
      <c r="C21" s="131" t="str">
        <f>P1Q1!M13</f>
        <v/>
      </c>
      <c r="D21" s="128" t="str">
        <f>P1Q1!N13</f>
        <v/>
      </c>
      <c r="E21" s="131" t="str">
        <f>P1Q1!Y13</f>
        <v/>
      </c>
      <c r="F21" s="128" t="str">
        <f>P1Q1!Z13</f>
        <v/>
      </c>
      <c r="G21" s="131" t="str">
        <f>P1Q1!AH13</f>
        <v/>
      </c>
      <c r="H21" s="128" t="str">
        <f>P1Q1!AI13</f>
        <v/>
      </c>
      <c r="I21" s="131" t="str">
        <f>P1Q1!AP13</f>
        <v/>
      </c>
      <c r="J21" s="128" t="str">
        <f>P1Q1!AQ13</f>
        <v/>
      </c>
      <c r="K21" s="131" t="str">
        <f>P1Q1!AU13</f>
        <v/>
      </c>
      <c r="L21" s="128" t="str">
        <f>P1Q1!AV13</f>
        <v/>
      </c>
      <c r="M21" s="148" t="str">
        <f>P1Q1!AW13</f>
        <v/>
      </c>
      <c r="N21" s="125" t="str">
        <f>P1Q1!AX13</f>
        <v/>
      </c>
      <c r="O21" s="127" t="str">
        <f t="shared" si="0"/>
        <v/>
      </c>
    </row>
    <row r="22" spans="1:15" ht="15" customHeight="1">
      <c r="A22" s="133">
        <f>P1Q1!A14</f>
        <v>9</v>
      </c>
      <c r="B22" s="122" t="str">
        <f>P1Q1!B14</f>
        <v>Remache Minga Luis Andrés</v>
      </c>
      <c r="C22" s="131" t="str">
        <f>P1Q1!M14</f>
        <v/>
      </c>
      <c r="D22" s="128" t="str">
        <f>P1Q1!N14</f>
        <v/>
      </c>
      <c r="E22" s="131" t="str">
        <f>P1Q1!Y14</f>
        <v/>
      </c>
      <c r="F22" s="128" t="str">
        <f>P1Q1!Z14</f>
        <v/>
      </c>
      <c r="G22" s="131" t="str">
        <f>P1Q1!AH14</f>
        <v/>
      </c>
      <c r="H22" s="128" t="str">
        <f>P1Q1!AI14</f>
        <v/>
      </c>
      <c r="I22" s="131" t="str">
        <f>P1Q1!AP14</f>
        <v/>
      </c>
      <c r="J22" s="128" t="str">
        <f>P1Q1!AQ14</f>
        <v/>
      </c>
      <c r="K22" s="131" t="str">
        <f>P1Q1!AU14</f>
        <v/>
      </c>
      <c r="L22" s="128" t="str">
        <f>P1Q1!AV14</f>
        <v/>
      </c>
      <c r="M22" s="148" t="str">
        <f>P1Q1!AW14</f>
        <v/>
      </c>
      <c r="N22" s="125" t="str">
        <f>P1Q1!AX14</f>
        <v/>
      </c>
      <c r="O22" s="127" t="str">
        <f t="shared" si="0"/>
        <v/>
      </c>
    </row>
    <row r="23" spans="1:15" ht="15" customHeight="1">
      <c r="A23" s="133">
        <f>P1Q1!A15</f>
        <v>10</v>
      </c>
      <c r="B23" s="122" t="str">
        <f>P1Q1!B15</f>
        <v>Sarango Gualán Nilda Isabel</v>
      </c>
      <c r="C23" s="131" t="str">
        <f>P1Q1!M15</f>
        <v/>
      </c>
      <c r="D23" s="128" t="str">
        <f>P1Q1!N15</f>
        <v/>
      </c>
      <c r="E23" s="131" t="str">
        <f>P1Q1!Y15</f>
        <v/>
      </c>
      <c r="F23" s="128" t="str">
        <f>P1Q1!Z15</f>
        <v/>
      </c>
      <c r="G23" s="131" t="str">
        <f>P1Q1!AH15</f>
        <v/>
      </c>
      <c r="H23" s="128" t="str">
        <f>P1Q1!AI15</f>
        <v/>
      </c>
      <c r="I23" s="131" t="str">
        <f>P1Q1!AP15</f>
        <v/>
      </c>
      <c r="J23" s="128" t="str">
        <f>P1Q1!AQ15</f>
        <v/>
      </c>
      <c r="K23" s="131" t="str">
        <f>P1Q1!AU15</f>
        <v/>
      </c>
      <c r="L23" s="128" t="str">
        <f>P1Q1!AV15</f>
        <v/>
      </c>
      <c r="M23" s="148" t="str">
        <f>P1Q1!AW15</f>
        <v/>
      </c>
      <c r="N23" s="125" t="str">
        <f>P1Q1!AX15</f>
        <v/>
      </c>
      <c r="O23" s="127" t="str">
        <f t="shared" si="0"/>
        <v/>
      </c>
    </row>
    <row r="24" spans="1:15" ht="15" customHeight="1">
      <c r="A24" s="133" t="str">
        <f>P1Q1!A16</f>
        <v/>
      </c>
      <c r="B24" s="122" t="str">
        <f>P1Q1!B16</f>
        <v/>
      </c>
      <c r="C24" s="131" t="str">
        <f>P1Q1!M16</f>
        <v/>
      </c>
      <c r="D24" s="128" t="str">
        <f>P1Q1!N16</f>
        <v/>
      </c>
      <c r="E24" s="131" t="str">
        <f>P1Q1!Y16</f>
        <v/>
      </c>
      <c r="F24" s="128" t="str">
        <f>P1Q1!Z16</f>
        <v/>
      </c>
      <c r="G24" s="131" t="str">
        <f>P1Q1!AH16</f>
        <v/>
      </c>
      <c r="H24" s="128" t="str">
        <f>P1Q1!AI16</f>
        <v/>
      </c>
      <c r="I24" s="131" t="str">
        <f>P1Q1!AP16</f>
        <v/>
      </c>
      <c r="J24" s="128" t="str">
        <f>P1Q1!AQ16</f>
        <v/>
      </c>
      <c r="K24" s="131" t="str">
        <f>P1Q1!AU16</f>
        <v/>
      </c>
      <c r="L24" s="128" t="str">
        <f>P1Q1!AV16</f>
        <v/>
      </c>
      <c r="M24" s="148" t="str">
        <f>P1Q1!AW16</f>
        <v/>
      </c>
      <c r="N24" s="125" t="str">
        <f>P1Q1!AX16</f>
        <v/>
      </c>
      <c r="O24" s="127" t="str">
        <f t="shared" si="0"/>
        <v/>
      </c>
    </row>
    <row r="25" spans="1:15" ht="15" customHeight="1">
      <c r="A25" s="133" t="str">
        <f>P1Q1!A17</f>
        <v/>
      </c>
      <c r="B25" s="122" t="str">
        <f>P1Q1!B17</f>
        <v/>
      </c>
      <c r="C25" s="131" t="str">
        <f>P1Q1!M17</f>
        <v/>
      </c>
      <c r="D25" s="128" t="str">
        <f>P1Q1!N17</f>
        <v/>
      </c>
      <c r="E25" s="131" t="str">
        <f>P1Q1!Y17</f>
        <v/>
      </c>
      <c r="F25" s="128" t="str">
        <f>P1Q1!Z17</f>
        <v/>
      </c>
      <c r="G25" s="131" t="str">
        <f>P1Q1!AH17</f>
        <v/>
      </c>
      <c r="H25" s="128" t="str">
        <f>P1Q1!AI17</f>
        <v/>
      </c>
      <c r="I25" s="131" t="str">
        <f>P1Q1!AP17</f>
        <v/>
      </c>
      <c r="J25" s="128" t="str">
        <f>P1Q1!AQ17</f>
        <v/>
      </c>
      <c r="K25" s="131" t="str">
        <f>P1Q1!AU17</f>
        <v/>
      </c>
      <c r="L25" s="128" t="str">
        <f>P1Q1!AV17</f>
        <v/>
      </c>
      <c r="M25" s="148" t="str">
        <f>P1Q1!AW17</f>
        <v/>
      </c>
      <c r="N25" s="125" t="str">
        <f>P1Q1!AX17</f>
        <v/>
      </c>
      <c r="O25" s="127" t="str">
        <f t="shared" si="0"/>
        <v/>
      </c>
    </row>
    <row r="26" spans="1:15" ht="15" customHeight="1">
      <c r="A26" s="133" t="str">
        <f>P1Q1!A18</f>
        <v/>
      </c>
      <c r="B26" s="122" t="str">
        <f>P1Q1!B18</f>
        <v/>
      </c>
      <c r="C26" s="131" t="str">
        <f>P1Q1!M18</f>
        <v/>
      </c>
      <c r="D26" s="128" t="str">
        <f>P1Q1!N18</f>
        <v/>
      </c>
      <c r="E26" s="131" t="str">
        <f>P1Q1!Y18</f>
        <v/>
      </c>
      <c r="F26" s="128" t="str">
        <f>P1Q1!Z18</f>
        <v/>
      </c>
      <c r="G26" s="131" t="str">
        <f>P1Q1!AH18</f>
        <v/>
      </c>
      <c r="H26" s="128" t="str">
        <f>P1Q1!AI18</f>
        <v/>
      </c>
      <c r="I26" s="131" t="str">
        <f>P1Q1!AP18</f>
        <v/>
      </c>
      <c r="J26" s="128" t="str">
        <f>P1Q1!AQ18</f>
        <v/>
      </c>
      <c r="K26" s="131" t="str">
        <f>P1Q1!AU18</f>
        <v/>
      </c>
      <c r="L26" s="128" t="str">
        <f>P1Q1!AV18</f>
        <v/>
      </c>
      <c r="M26" s="148" t="str">
        <f>P1Q1!AW18</f>
        <v/>
      </c>
      <c r="N26" s="125" t="str">
        <f>P1Q1!AX18</f>
        <v/>
      </c>
      <c r="O26" s="127" t="str">
        <f t="shared" si="0"/>
        <v/>
      </c>
    </row>
    <row r="27" spans="1:15" ht="15" customHeight="1">
      <c r="A27" s="133" t="str">
        <f>P1Q1!A19</f>
        <v/>
      </c>
      <c r="B27" s="122" t="str">
        <f>P1Q1!B19</f>
        <v/>
      </c>
      <c r="C27" s="131" t="str">
        <f>P1Q1!M19</f>
        <v/>
      </c>
      <c r="D27" s="128" t="str">
        <f>P1Q1!N19</f>
        <v/>
      </c>
      <c r="E27" s="131" t="str">
        <f>P1Q1!Y19</f>
        <v/>
      </c>
      <c r="F27" s="128" t="str">
        <f>P1Q1!Z19</f>
        <v/>
      </c>
      <c r="G27" s="131" t="str">
        <f>P1Q1!AH19</f>
        <v/>
      </c>
      <c r="H27" s="128" t="str">
        <f>P1Q1!AI19</f>
        <v/>
      </c>
      <c r="I27" s="131" t="str">
        <f>P1Q1!AP19</f>
        <v/>
      </c>
      <c r="J27" s="128" t="str">
        <f>P1Q1!AQ19</f>
        <v/>
      </c>
      <c r="K27" s="131" t="str">
        <f>P1Q1!AU19</f>
        <v/>
      </c>
      <c r="L27" s="128" t="str">
        <f>P1Q1!AV19</f>
        <v/>
      </c>
      <c r="M27" s="148" t="str">
        <f>P1Q1!AW19</f>
        <v/>
      </c>
      <c r="N27" s="125" t="str">
        <f>P1Q1!AX19</f>
        <v/>
      </c>
      <c r="O27" s="127" t="str">
        <f t="shared" si="0"/>
        <v/>
      </c>
    </row>
    <row r="28" spans="1:15" ht="15" customHeight="1">
      <c r="A28" s="133" t="str">
        <f>P1Q1!A20</f>
        <v/>
      </c>
      <c r="B28" s="122" t="str">
        <f>P1Q1!B20</f>
        <v/>
      </c>
      <c r="C28" s="131" t="str">
        <f>P1Q1!M20</f>
        <v/>
      </c>
      <c r="D28" s="128" t="str">
        <f>P1Q1!N20</f>
        <v/>
      </c>
      <c r="E28" s="131" t="str">
        <f>P1Q1!Y20</f>
        <v/>
      </c>
      <c r="F28" s="128" t="str">
        <f>P1Q1!Z20</f>
        <v/>
      </c>
      <c r="G28" s="131" t="str">
        <f>P1Q1!AH20</f>
        <v/>
      </c>
      <c r="H28" s="128" t="str">
        <f>P1Q1!AI20</f>
        <v/>
      </c>
      <c r="I28" s="131" t="str">
        <f>P1Q1!AP20</f>
        <v/>
      </c>
      <c r="J28" s="128" t="str">
        <f>P1Q1!AQ20</f>
        <v/>
      </c>
      <c r="K28" s="131" t="str">
        <f>P1Q1!AU20</f>
        <v/>
      </c>
      <c r="L28" s="128" t="str">
        <f>P1Q1!AV20</f>
        <v/>
      </c>
      <c r="M28" s="148" t="str">
        <f>P1Q1!AW20</f>
        <v/>
      </c>
      <c r="N28" s="125" t="str">
        <f>P1Q1!AX20</f>
        <v/>
      </c>
      <c r="O28" s="127" t="str">
        <f t="shared" si="0"/>
        <v/>
      </c>
    </row>
    <row r="29" spans="1:15" ht="15" customHeight="1">
      <c r="A29" s="133" t="str">
        <f>P1Q1!A21</f>
        <v/>
      </c>
      <c r="B29" s="122" t="str">
        <f>P1Q1!B21</f>
        <v/>
      </c>
      <c r="C29" s="131" t="str">
        <f>P1Q1!M21</f>
        <v/>
      </c>
      <c r="D29" s="128" t="str">
        <f>P1Q1!N21</f>
        <v/>
      </c>
      <c r="E29" s="131" t="str">
        <f>P1Q1!Y21</f>
        <v/>
      </c>
      <c r="F29" s="128" t="str">
        <f>P1Q1!Z21</f>
        <v/>
      </c>
      <c r="G29" s="131" t="str">
        <f>P1Q1!AH21</f>
        <v/>
      </c>
      <c r="H29" s="128" t="str">
        <f>P1Q1!AI21</f>
        <v/>
      </c>
      <c r="I29" s="131" t="str">
        <f>P1Q1!AP21</f>
        <v/>
      </c>
      <c r="J29" s="128" t="str">
        <f>P1Q1!AQ21</f>
        <v/>
      </c>
      <c r="K29" s="131" t="str">
        <f>P1Q1!AU21</f>
        <v/>
      </c>
      <c r="L29" s="128" t="str">
        <f>P1Q1!AV21</f>
        <v/>
      </c>
      <c r="M29" s="148" t="str">
        <f>P1Q1!AW21</f>
        <v/>
      </c>
      <c r="N29" s="125" t="str">
        <f>P1Q1!AX21</f>
        <v/>
      </c>
      <c r="O29" s="127" t="str">
        <f t="shared" si="0"/>
        <v/>
      </c>
    </row>
    <row r="30" spans="1:15" ht="15" customHeight="1">
      <c r="A30" s="133" t="str">
        <f>P1Q1!A22</f>
        <v/>
      </c>
      <c r="B30" s="122" t="str">
        <f>P1Q1!B22</f>
        <v/>
      </c>
      <c r="C30" s="131" t="str">
        <f>P1Q1!M22</f>
        <v/>
      </c>
      <c r="D30" s="128" t="str">
        <f>P1Q1!N22</f>
        <v/>
      </c>
      <c r="E30" s="131" t="str">
        <f>P1Q1!Y22</f>
        <v/>
      </c>
      <c r="F30" s="128" t="str">
        <f>P1Q1!Z22</f>
        <v/>
      </c>
      <c r="G30" s="131" t="str">
        <f>P1Q1!AH22</f>
        <v/>
      </c>
      <c r="H30" s="128" t="str">
        <f>P1Q1!AI22</f>
        <v/>
      </c>
      <c r="I30" s="131" t="str">
        <f>P1Q1!AP22</f>
        <v/>
      </c>
      <c r="J30" s="128" t="str">
        <f>P1Q1!AQ22</f>
        <v/>
      </c>
      <c r="K30" s="131" t="str">
        <f>P1Q1!AU22</f>
        <v/>
      </c>
      <c r="L30" s="128" t="str">
        <f>P1Q1!AV22</f>
        <v/>
      </c>
      <c r="M30" s="148" t="str">
        <f>P1Q1!AW22</f>
        <v/>
      </c>
      <c r="N30" s="125" t="str">
        <f>P1Q1!AX22</f>
        <v/>
      </c>
      <c r="O30" s="127" t="str">
        <f t="shared" si="0"/>
        <v/>
      </c>
    </row>
    <row r="31" spans="1:15" ht="15" customHeight="1">
      <c r="A31" s="133" t="str">
        <f>P1Q1!A23</f>
        <v/>
      </c>
      <c r="B31" s="122" t="str">
        <f>P1Q1!B23</f>
        <v/>
      </c>
      <c r="C31" s="131" t="str">
        <f>P1Q1!M23</f>
        <v/>
      </c>
      <c r="D31" s="128" t="str">
        <f>P1Q1!N23</f>
        <v/>
      </c>
      <c r="E31" s="131" t="str">
        <f>P1Q1!Y23</f>
        <v/>
      </c>
      <c r="F31" s="128" t="str">
        <f>P1Q1!Z23</f>
        <v/>
      </c>
      <c r="G31" s="131" t="str">
        <f>P1Q1!AH23</f>
        <v/>
      </c>
      <c r="H31" s="128" t="str">
        <f>P1Q1!AI23</f>
        <v/>
      </c>
      <c r="I31" s="131" t="str">
        <f>P1Q1!AP23</f>
        <v/>
      </c>
      <c r="J31" s="128" t="str">
        <f>P1Q1!AQ23</f>
        <v/>
      </c>
      <c r="K31" s="131" t="str">
        <f>P1Q1!AU23</f>
        <v/>
      </c>
      <c r="L31" s="128" t="str">
        <f>P1Q1!AV23</f>
        <v/>
      </c>
      <c r="M31" s="148" t="str">
        <f>P1Q1!AW23</f>
        <v/>
      </c>
      <c r="N31" s="125" t="str">
        <f>P1Q1!AX23</f>
        <v/>
      </c>
      <c r="O31" s="127" t="str">
        <f t="shared" si="0"/>
        <v/>
      </c>
    </row>
    <row r="32" spans="1:15" ht="15" customHeight="1">
      <c r="A32" s="133" t="str">
        <f>P1Q1!A24</f>
        <v/>
      </c>
      <c r="B32" s="122" t="str">
        <f>P1Q1!B24</f>
        <v/>
      </c>
      <c r="C32" s="131" t="str">
        <f>P1Q1!M24</f>
        <v/>
      </c>
      <c r="D32" s="128" t="str">
        <f>P1Q1!N24</f>
        <v/>
      </c>
      <c r="E32" s="131" t="str">
        <f>P1Q1!Y24</f>
        <v/>
      </c>
      <c r="F32" s="128" t="str">
        <f>P1Q1!Z24</f>
        <v/>
      </c>
      <c r="G32" s="131" t="str">
        <f>P1Q1!AH24</f>
        <v/>
      </c>
      <c r="H32" s="128" t="str">
        <f>P1Q1!AI24</f>
        <v/>
      </c>
      <c r="I32" s="131" t="str">
        <f>P1Q1!AP24</f>
        <v/>
      </c>
      <c r="J32" s="128" t="str">
        <f>P1Q1!AQ24</f>
        <v/>
      </c>
      <c r="K32" s="131" t="str">
        <f>P1Q1!AU24</f>
        <v/>
      </c>
      <c r="L32" s="128" t="str">
        <f>P1Q1!AV24</f>
        <v/>
      </c>
      <c r="M32" s="148" t="str">
        <f>P1Q1!AW24</f>
        <v/>
      </c>
      <c r="N32" s="125" t="str">
        <f>P1Q1!AX24</f>
        <v/>
      </c>
      <c r="O32" s="127" t="str">
        <f t="shared" si="0"/>
        <v/>
      </c>
    </row>
    <row r="33" spans="1:15" ht="15" customHeight="1">
      <c r="A33" s="133" t="str">
        <f>P1Q1!A25</f>
        <v/>
      </c>
      <c r="B33" s="122" t="str">
        <f>P1Q1!B25</f>
        <v/>
      </c>
      <c r="C33" s="131" t="str">
        <f>P1Q1!M25</f>
        <v/>
      </c>
      <c r="D33" s="128" t="str">
        <f>P1Q1!N25</f>
        <v/>
      </c>
      <c r="E33" s="131" t="str">
        <f>P1Q1!Y25</f>
        <v/>
      </c>
      <c r="F33" s="128" t="str">
        <f>P1Q1!Z25</f>
        <v/>
      </c>
      <c r="G33" s="131" t="str">
        <f>P1Q1!AH25</f>
        <v/>
      </c>
      <c r="H33" s="128" t="str">
        <f>P1Q1!AI25</f>
        <v/>
      </c>
      <c r="I33" s="131" t="str">
        <f>P1Q1!AP25</f>
        <v/>
      </c>
      <c r="J33" s="128" t="str">
        <f>P1Q1!AQ25</f>
        <v/>
      </c>
      <c r="K33" s="131" t="str">
        <f>P1Q1!AU25</f>
        <v/>
      </c>
      <c r="L33" s="128" t="str">
        <f>P1Q1!AV25</f>
        <v/>
      </c>
      <c r="M33" s="148" t="str">
        <f>P1Q1!AW25</f>
        <v/>
      </c>
      <c r="N33" s="125" t="str">
        <f>P1Q1!AX25</f>
        <v/>
      </c>
      <c r="O33" s="127" t="str">
        <f t="shared" si="0"/>
        <v/>
      </c>
    </row>
    <row r="34" spans="1:15" ht="15" hidden="1" customHeight="1">
      <c r="A34" s="133" t="str">
        <f>P1Q1!A26</f>
        <v/>
      </c>
      <c r="B34" s="122" t="str">
        <f>P1Q1!B26</f>
        <v/>
      </c>
      <c r="C34" s="131" t="str">
        <f>P1Q1!M26</f>
        <v/>
      </c>
      <c r="D34" s="128" t="str">
        <f>P1Q1!N26</f>
        <v/>
      </c>
      <c r="E34" s="131" t="str">
        <f>P1Q1!Y26</f>
        <v/>
      </c>
      <c r="F34" s="128" t="str">
        <f>P1Q1!Z26</f>
        <v/>
      </c>
      <c r="G34" s="131" t="str">
        <f>P1Q1!AH26</f>
        <v/>
      </c>
      <c r="H34" s="128" t="str">
        <f>P1Q1!AI26</f>
        <v/>
      </c>
      <c r="I34" s="131" t="str">
        <f>P1Q1!AP26</f>
        <v/>
      </c>
      <c r="J34" s="128" t="str">
        <f>P1Q1!AQ26</f>
        <v/>
      </c>
      <c r="K34" s="131" t="str">
        <f>P1Q1!AU26</f>
        <v/>
      </c>
      <c r="L34" s="128" t="str">
        <f>P1Q1!AV26</f>
        <v/>
      </c>
      <c r="M34" s="148" t="str">
        <f>P1Q1!AW26</f>
        <v/>
      </c>
      <c r="N34" s="125" t="str">
        <f>P1Q1!AX26</f>
        <v/>
      </c>
      <c r="O34" s="127" t="str">
        <f t="shared" si="0"/>
        <v/>
      </c>
    </row>
    <row r="35" spans="1:15" ht="15" hidden="1" customHeight="1">
      <c r="A35" s="133" t="str">
        <f>P1Q1!A27</f>
        <v/>
      </c>
      <c r="B35" s="122" t="str">
        <f>P1Q1!B27</f>
        <v/>
      </c>
      <c r="C35" s="131" t="str">
        <f>P1Q1!M27</f>
        <v/>
      </c>
      <c r="D35" s="128" t="str">
        <f>P1Q1!N27</f>
        <v/>
      </c>
      <c r="E35" s="131" t="str">
        <f>P1Q1!Y27</f>
        <v/>
      </c>
      <c r="F35" s="128" t="str">
        <f>P1Q1!Z27</f>
        <v/>
      </c>
      <c r="G35" s="131" t="str">
        <f>P1Q1!AH27</f>
        <v/>
      </c>
      <c r="H35" s="128" t="str">
        <f>P1Q1!AI27</f>
        <v/>
      </c>
      <c r="I35" s="131" t="str">
        <f>P1Q1!AP27</f>
        <v/>
      </c>
      <c r="J35" s="128" t="str">
        <f>P1Q1!AQ27</f>
        <v/>
      </c>
      <c r="K35" s="131" t="str">
        <f>P1Q1!AU27</f>
        <v/>
      </c>
      <c r="L35" s="128" t="str">
        <f>P1Q1!AV27</f>
        <v/>
      </c>
      <c r="M35" s="148" t="str">
        <f>P1Q1!AW27</f>
        <v/>
      </c>
      <c r="N35" s="125" t="str">
        <f>P1Q1!AX27</f>
        <v/>
      </c>
      <c r="O35" s="127" t="str">
        <f t="shared" si="0"/>
        <v/>
      </c>
    </row>
    <row r="36" spans="1:15" ht="15" hidden="1" customHeight="1">
      <c r="A36" s="133" t="str">
        <f>P1Q1!A28</f>
        <v/>
      </c>
      <c r="B36" s="122" t="str">
        <f>P1Q1!B28</f>
        <v/>
      </c>
      <c r="C36" s="131" t="str">
        <f>P1Q1!M28</f>
        <v/>
      </c>
      <c r="D36" s="128" t="str">
        <f>P1Q1!N28</f>
        <v/>
      </c>
      <c r="E36" s="131" t="str">
        <f>P1Q1!Y28</f>
        <v/>
      </c>
      <c r="F36" s="128" t="str">
        <f>P1Q1!Z28</f>
        <v/>
      </c>
      <c r="G36" s="131" t="str">
        <f>P1Q1!AH28</f>
        <v/>
      </c>
      <c r="H36" s="128" t="str">
        <f>P1Q1!AI28</f>
        <v/>
      </c>
      <c r="I36" s="131" t="str">
        <f>P1Q1!AP28</f>
        <v/>
      </c>
      <c r="J36" s="128" t="str">
        <f>P1Q1!AQ28</f>
        <v/>
      </c>
      <c r="K36" s="131" t="str">
        <f>P1Q1!AU28</f>
        <v/>
      </c>
      <c r="L36" s="128" t="str">
        <f>P1Q1!AV28</f>
        <v/>
      </c>
      <c r="M36" s="148" t="str">
        <f>P1Q1!AW28</f>
        <v/>
      </c>
      <c r="N36" s="125" t="str">
        <f>P1Q1!AX28</f>
        <v/>
      </c>
      <c r="O36" s="127" t="str">
        <f t="shared" si="0"/>
        <v/>
      </c>
    </row>
    <row r="37" spans="1:15" ht="15" hidden="1" customHeight="1">
      <c r="A37" s="133" t="str">
        <f>P1Q1!A29</f>
        <v/>
      </c>
      <c r="B37" s="122" t="str">
        <f>P1Q1!B29</f>
        <v/>
      </c>
      <c r="C37" s="131" t="str">
        <f>P1Q1!M29</f>
        <v/>
      </c>
      <c r="D37" s="128" t="str">
        <f>P1Q1!N29</f>
        <v/>
      </c>
      <c r="E37" s="131" t="str">
        <f>P1Q1!Y29</f>
        <v/>
      </c>
      <c r="F37" s="128" t="str">
        <f>P1Q1!Z29</f>
        <v/>
      </c>
      <c r="G37" s="131" t="str">
        <f>P1Q1!AH29</f>
        <v/>
      </c>
      <c r="H37" s="128" t="str">
        <f>P1Q1!AI29</f>
        <v/>
      </c>
      <c r="I37" s="131" t="str">
        <f>P1Q1!AP29</f>
        <v/>
      </c>
      <c r="J37" s="128" t="str">
        <f>P1Q1!AQ29</f>
        <v/>
      </c>
      <c r="K37" s="131" t="str">
        <f>P1Q1!AU29</f>
        <v/>
      </c>
      <c r="L37" s="128" t="str">
        <f>P1Q1!AV29</f>
        <v/>
      </c>
      <c r="M37" s="148" t="str">
        <f>P1Q1!AW29</f>
        <v/>
      </c>
      <c r="N37" s="125" t="str">
        <f>P1Q1!AX29</f>
        <v/>
      </c>
      <c r="O37" s="127" t="str">
        <f t="shared" si="0"/>
        <v/>
      </c>
    </row>
    <row r="38" spans="1:15" ht="15" hidden="1" customHeight="1">
      <c r="A38" s="133" t="str">
        <f>P1Q1!A30</f>
        <v/>
      </c>
      <c r="B38" s="122" t="str">
        <f>P1Q1!B30</f>
        <v/>
      </c>
      <c r="C38" s="131" t="str">
        <f>P1Q1!M30</f>
        <v/>
      </c>
      <c r="D38" s="128" t="str">
        <f>P1Q1!N30</f>
        <v/>
      </c>
      <c r="E38" s="131" t="str">
        <f>P1Q1!Y30</f>
        <v/>
      </c>
      <c r="F38" s="128" t="str">
        <f>P1Q1!Z30</f>
        <v/>
      </c>
      <c r="G38" s="131" t="str">
        <f>P1Q1!AH30</f>
        <v/>
      </c>
      <c r="H38" s="128" t="str">
        <f>P1Q1!AI30</f>
        <v/>
      </c>
      <c r="I38" s="131" t="str">
        <f>P1Q1!AP30</f>
        <v/>
      </c>
      <c r="J38" s="128" t="str">
        <f>P1Q1!AQ30</f>
        <v/>
      </c>
      <c r="K38" s="131" t="str">
        <f>P1Q1!AU30</f>
        <v/>
      </c>
      <c r="L38" s="128" t="str">
        <f>P1Q1!AV30</f>
        <v/>
      </c>
      <c r="M38" s="148" t="str">
        <f>P1Q1!AW30</f>
        <v/>
      </c>
      <c r="N38" s="125" t="str">
        <f>P1Q1!AX30</f>
        <v/>
      </c>
      <c r="O38" s="127" t="str">
        <f t="shared" si="0"/>
        <v/>
      </c>
    </row>
    <row r="39" spans="1:15" ht="15" hidden="1" customHeight="1">
      <c r="A39" s="133" t="str">
        <f>P1Q1!A31</f>
        <v/>
      </c>
      <c r="B39" s="122" t="str">
        <f>P1Q1!B31</f>
        <v/>
      </c>
      <c r="C39" s="131" t="str">
        <f>P1Q1!M31</f>
        <v/>
      </c>
      <c r="D39" s="128" t="str">
        <f>P1Q1!N31</f>
        <v/>
      </c>
      <c r="E39" s="131" t="str">
        <f>P1Q1!Y31</f>
        <v/>
      </c>
      <c r="F39" s="128" t="str">
        <f>P1Q1!Z31</f>
        <v/>
      </c>
      <c r="G39" s="131" t="str">
        <f>P1Q1!AH31</f>
        <v/>
      </c>
      <c r="H39" s="128" t="str">
        <f>P1Q1!AI31</f>
        <v/>
      </c>
      <c r="I39" s="131" t="str">
        <f>P1Q1!AP31</f>
        <v/>
      </c>
      <c r="J39" s="128" t="str">
        <f>P1Q1!AQ31</f>
        <v/>
      </c>
      <c r="K39" s="131" t="str">
        <f>P1Q1!AU31</f>
        <v/>
      </c>
      <c r="L39" s="128" t="str">
        <f>P1Q1!AV31</f>
        <v/>
      </c>
      <c r="M39" s="148" t="str">
        <f>P1Q1!AW31</f>
        <v/>
      </c>
      <c r="N39" s="125" t="str">
        <f>P1Q1!AX31</f>
        <v/>
      </c>
      <c r="O39" s="127" t="str">
        <f t="shared" si="0"/>
        <v/>
      </c>
    </row>
    <row r="40" spans="1:15" ht="15" hidden="1" customHeight="1">
      <c r="A40" s="133" t="str">
        <f>P1Q1!A32</f>
        <v/>
      </c>
      <c r="B40" s="122" t="str">
        <f>P1Q1!B32</f>
        <v/>
      </c>
      <c r="C40" s="131" t="str">
        <f>P1Q1!M32</f>
        <v/>
      </c>
      <c r="D40" s="128" t="str">
        <f>P1Q1!N32</f>
        <v/>
      </c>
      <c r="E40" s="131" t="str">
        <f>P1Q1!Y32</f>
        <v/>
      </c>
      <c r="F40" s="128" t="str">
        <f>P1Q1!Z32</f>
        <v/>
      </c>
      <c r="G40" s="131" t="str">
        <f>P1Q1!AH32</f>
        <v/>
      </c>
      <c r="H40" s="128" t="str">
        <f>P1Q1!AI32</f>
        <v/>
      </c>
      <c r="I40" s="131" t="str">
        <f>P1Q1!AP32</f>
        <v/>
      </c>
      <c r="J40" s="128" t="str">
        <f>P1Q1!AQ32</f>
        <v/>
      </c>
      <c r="K40" s="131" t="str">
        <f>P1Q1!AU32</f>
        <v/>
      </c>
      <c r="L40" s="128" t="str">
        <f>P1Q1!AV32</f>
        <v/>
      </c>
      <c r="M40" s="148" t="str">
        <f>P1Q1!AW32</f>
        <v/>
      </c>
      <c r="N40" s="125" t="str">
        <f>P1Q1!AX32</f>
        <v/>
      </c>
      <c r="O40" s="127" t="str">
        <f t="shared" si="0"/>
        <v/>
      </c>
    </row>
    <row r="41" spans="1:15" ht="15" hidden="1" customHeight="1">
      <c r="A41" s="133" t="str">
        <f>P1Q1!A33</f>
        <v/>
      </c>
      <c r="B41" s="122" t="str">
        <f>P1Q1!B33</f>
        <v/>
      </c>
      <c r="C41" s="131" t="str">
        <f>P1Q1!M33</f>
        <v/>
      </c>
      <c r="D41" s="128" t="str">
        <f>P1Q1!N33</f>
        <v/>
      </c>
      <c r="E41" s="131" t="str">
        <f>P1Q1!Y33</f>
        <v/>
      </c>
      <c r="F41" s="128" t="str">
        <f>P1Q1!Z33</f>
        <v/>
      </c>
      <c r="G41" s="131" t="str">
        <f>P1Q1!AH33</f>
        <v/>
      </c>
      <c r="H41" s="128" t="str">
        <f>P1Q1!AI33</f>
        <v/>
      </c>
      <c r="I41" s="131" t="str">
        <f>P1Q1!AP33</f>
        <v/>
      </c>
      <c r="J41" s="128" t="str">
        <f>P1Q1!AQ33</f>
        <v/>
      </c>
      <c r="K41" s="131" t="str">
        <f>P1Q1!AU33</f>
        <v/>
      </c>
      <c r="L41" s="128" t="str">
        <f>P1Q1!AV33</f>
        <v/>
      </c>
      <c r="M41" s="148" t="str">
        <f>P1Q1!AW33</f>
        <v/>
      </c>
      <c r="N41" s="125" t="str">
        <f>P1Q1!AX33</f>
        <v/>
      </c>
      <c r="O41" s="127" t="str">
        <f t="shared" si="0"/>
        <v/>
      </c>
    </row>
    <row r="42" spans="1:15" ht="15" hidden="1" customHeight="1">
      <c r="A42" s="133" t="str">
        <f>P1Q1!A34</f>
        <v/>
      </c>
      <c r="B42" s="122" t="str">
        <f>P1Q1!B34</f>
        <v/>
      </c>
      <c r="C42" s="131" t="str">
        <f>P1Q1!M34</f>
        <v/>
      </c>
      <c r="D42" s="128" t="str">
        <f>P1Q1!N34</f>
        <v/>
      </c>
      <c r="E42" s="131" t="str">
        <f>P1Q1!Y34</f>
        <v/>
      </c>
      <c r="F42" s="128" t="str">
        <f>P1Q1!Z34</f>
        <v/>
      </c>
      <c r="G42" s="131" t="str">
        <f>P1Q1!AH34</f>
        <v/>
      </c>
      <c r="H42" s="128" t="str">
        <f>P1Q1!AI34</f>
        <v/>
      </c>
      <c r="I42" s="131" t="str">
        <f>P1Q1!AP34</f>
        <v/>
      </c>
      <c r="J42" s="128" t="str">
        <f>P1Q1!AQ34</f>
        <v/>
      </c>
      <c r="K42" s="131" t="str">
        <f>P1Q1!AU34</f>
        <v/>
      </c>
      <c r="L42" s="128" t="str">
        <f>P1Q1!AV34</f>
        <v/>
      </c>
      <c r="M42" s="148" t="str">
        <f>P1Q1!AW34</f>
        <v/>
      </c>
      <c r="N42" s="125" t="str">
        <f>P1Q1!AX34</f>
        <v/>
      </c>
      <c r="O42" s="127" t="str">
        <f t="shared" si="0"/>
        <v/>
      </c>
    </row>
    <row r="43" spans="1:15" ht="15" hidden="1" customHeight="1">
      <c r="A43" s="133" t="str">
        <f>P1Q1!A35</f>
        <v/>
      </c>
      <c r="B43" s="122" t="str">
        <f>P1Q1!B35</f>
        <v/>
      </c>
      <c r="C43" s="131" t="str">
        <f>P1Q1!M35</f>
        <v/>
      </c>
      <c r="D43" s="128" t="str">
        <f>P1Q1!N35</f>
        <v/>
      </c>
      <c r="E43" s="131" t="str">
        <f>P1Q1!Y35</f>
        <v/>
      </c>
      <c r="F43" s="128" t="str">
        <f>P1Q1!Z35</f>
        <v/>
      </c>
      <c r="G43" s="131" t="str">
        <f>P1Q1!AH35</f>
        <v/>
      </c>
      <c r="H43" s="128" t="str">
        <f>P1Q1!AI35</f>
        <v/>
      </c>
      <c r="I43" s="131" t="str">
        <f>P1Q1!AP35</f>
        <v/>
      </c>
      <c r="J43" s="128" t="str">
        <f>P1Q1!AQ35</f>
        <v/>
      </c>
      <c r="K43" s="131" t="str">
        <f>P1Q1!AU35</f>
        <v/>
      </c>
      <c r="L43" s="128" t="str">
        <f>P1Q1!AV35</f>
        <v/>
      </c>
      <c r="M43" s="148" t="str">
        <f>P1Q1!AW35</f>
        <v/>
      </c>
      <c r="N43" s="125" t="str">
        <f>P1Q1!AX35</f>
        <v/>
      </c>
      <c r="O43" s="127" t="str">
        <f t="shared" si="0"/>
        <v/>
      </c>
    </row>
    <row r="44" spans="1:15" ht="15" hidden="1" customHeight="1">
      <c r="A44" s="133" t="str">
        <f>P1Q1!A36</f>
        <v/>
      </c>
      <c r="B44" s="122" t="str">
        <f>P1Q1!B36</f>
        <v/>
      </c>
      <c r="C44" s="131" t="str">
        <f>P1Q1!M36</f>
        <v/>
      </c>
      <c r="D44" s="128" t="str">
        <f>P1Q1!N36</f>
        <v/>
      </c>
      <c r="E44" s="131" t="str">
        <f>P1Q1!Y36</f>
        <v/>
      </c>
      <c r="F44" s="128" t="str">
        <f>P1Q1!Z36</f>
        <v/>
      </c>
      <c r="G44" s="131" t="str">
        <f>P1Q1!AH36</f>
        <v/>
      </c>
      <c r="H44" s="128" t="str">
        <f>P1Q1!AI36</f>
        <v/>
      </c>
      <c r="I44" s="131" t="str">
        <f>P1Q1!AP36</f>
        <v/>
      </c>
      <c r="J44" s="128" t="str">
        <f>P1Q1!AQ36</f>
        <v/>
      </c>
      <c r="K44" s="131" t="str">
        <f>P1Q1!AU36</f>
        <v/>
      </c>
      <c r="L44" s="128" t="str">
        <f>P1Q1!AV36</f>
        <v/>
      </c>
      <c r="M44" s="148" t="str">
        <f>P1Q1!AW36</f>
        <v/>
      </c>
      <c r="N44" s="125" t="str">
        <f>P1Q1!AX36</f>
        <v/>
      </c>
      <c r="O44" s="127" t="str">
        <f t="shared" si="0"/>
        <v/>
      </c>
    </row>
    <row r="45" spans="1:15" ht="15" hidden="1" customHeight="1">
      <c r="A45" s="133" t="str">
        <f>P1Q1!A37</f>
        <v/>
      </c>
      <c r="B45" s="122" t="str">
        <f>P1Q1!B37</f>
        <v/>
      </c>
      <c r="C45" s="131" t="str">
        <f>P1Q1!M37</f>
        <v/>
      </c>
      <c r="D45" s="128" t="str">
        <f>P1Q1!N37</f>
        <v/>
      </c>
      <c r="E45" s="131" t="str">
        <f>P1Q1!Y37</f>
        <v/>
      </c>
      <c r="F45" s="128" t="str">
        <f>P1Q1!Z37</f>
        <v/>
      </c>
      <c r="G45" s="131" t="str">
        <f>P1Q1!AH37</f>
        <v/>
      </c>
      <c r="H45" s="128" t="str">
        <f>P1Q1!AI37</f>
        <v/>
      </c>
      <c r="I45" s="131" t="str">
        <f>P1Q1!AP37</f>
        <v/>
      </c>
      <c r="J45" s="128" t="str">
        <f>P1Q1!AQ37</f>
        <v/>
      </c>
      <c r="K45" s="131" t="str">
        <f>P1Q1!AU37</f>
        <v/>
      </c>
      <c r="L45" s="128" t="str">
        <f>P1Q1!AV37</f>
        <v/>
      </c>
      <c r="M45" s="148" t="str">
        <f>P1Q1!AW37</f>
        <v/>
      </c>
      <c r="N45" s="125" t="str">
        <f>P1Q1!AX37</f>
        <v/>
      </c>
      <c r="O45" s="127" t="str">
        <f t="shared" si="0"/>
        <v/>
      </c>
    </row>
    <row r="46" spans="1:15" ht="15" hidden="1" customHeight="1">
      <c r="A46" s="133" t="str">
        <f>P1Q1!A38</f>
        <v/>
      </c>
      <c r="B46" s="122" t="str">
        <f>P1Q1!B38</f>
        <v/>
      </c>
      <c r="C46" s="131" t="str">
        <f>P1Q1!M38</f>
        <v/>
      </c>
      <c r="D46" s="128" t="str">
        <f>P1Q1!N38</f>
        <v/>
      </c>
      <c r="E46" s="131" t="str">
        <f>P1Q1!Y38</f>
        <v/>
      </c>
      <c r="F46" s="128" t="str">
        <f>P1Q1!Z38</f>
        <v/>
      </c>
      <c r="G46" s="131" t="str">
        <f>P1Q1!AH38</f>
        <v/>
      </c>
      <c r="H46" s="128" t="str">
        <f>P1Q1!AI38</f>
        <v/>
      </c>
      <c r="I46" s="131" t="str">
        <f>P1Q1!AP38</f>
        <v/>
      </c>
      <c r="J46" s="128" t="str">
        <f>P1Q1!AQ38</f>
        <v/>
      </c>
      <c r="K46" s="131" t="str">
        <f>P1Q1!AU38</f>
        <v/>
      </c>
      <c r="L46" s="128" t="str">
        <f>P1Q1!AV38</f>
        <v/>
      </c>
      <c r="M46" s="148" t="str">
        <f>P1Q1!AW38</f>
        <v/>
      </c>
      <c r="N46" s="125" t="str">
        <f>P1Q1!AX38</f>
        <v/>
      </c>
      <c r="O46" s="127" t="str">
        <f t="shared" si="0"/>
        <v/>
      </c>
    </row>
    <row r="47" spans="1:15" ht="15" hidden="1" customHeight="1">
      <c r="A47" s="133" t="str">
        <f>P1Q1!A39</f>
        <v/>
      </c>
      <c r="B47" s="122" t="str">
        <f>P1Q1!B39</f>
        <v/>
      </c>
      <c r="C47" s="131" t="str">
        <f>P1Q1!M39</f>
        <v/>
      </c>
      <c r="D47" s="128" t="str">
        <f>P1Q1!N39</f>
        <v/>
      </c>
      <c r="E47" s="131" t="str">
        <f>P1Q1!Y39</f>
        <v/>
      </c>
      <c r="F47" s="128" t="str">
        <f>P1Q1!Z39</f>
        <v/>
      </c>
      <c r="G47" s="131" t="str">
        <f>P1Q1!AH39</f>
        <v/>
      </c>
      <c r="H47" s="128" t="str">
        <f>P1Q1!AI39</f>
        <v/>
      </c>
      <c r="I47" s="131" t="str">
        <f>P1Q1!AP39</f>
        <v/>
      </c>
      <c r="J47" s="128" t="str">
        <f>P1Q1!AQ39</f>
        <v/>
      </c>
      <c r="K47" s="131" t="str">
        <f>P1Q1!AU39</f>
        <v/>
      </c>
      <c r="L47" s="128" t="str">
        <f>P1Q1!AV39</f>
        <v/>
      </c>
      <c r="M47" s="148" t="str">
        <f>P1Q1!AW39</f>
        <v/>
      </c>
      <c r="N47" s="125" t="str">
        <f>P1Q1!AX39</f>
        <v/>
      </c>
      <c r="O47" s="127" t="str">
        <f t="shared" si="0"/>
        <v/>
      </c>
    </row>
    <row r="48" spans="1:15" ht="15" hidden="1" customHeight="1">
      <c r="A48" s="133" t="str">
        <f>P1Q1!A40</f>
        <v/>
      </c>
      <c r="B48" s="122" t="str">
        <f>P1Q1!B40</f>
        <v/>
      </c>
      <c r="C48" s="131" t="str">
        <f>P1Q1!M40</f>
        <v/>
      </c>
      <c r="D48" s="128" t="str">
        <f>P1Q1!N40</f>
        <v/>
      </c>
      <c r="E48" s="131" t="str">
        <f>P1Q1!Y40</f>
        <v/>
      </c>
      <c r="F48" s="128" t="str">
        <f>P1Q1!Z40</f>
        <v/>
      </c>
      <c r="G48" s="131" t="str">
        <f>P1Q1!AH40</f>
        <v/>
      </c>
      <c r="H48" s="128" t="str">
        <f>P1Q1!AI40</f>
        <v/>
      </c>
      <c r="I48" s="131" t="str">
        <f>P1Q1!AP40</f>
        <v/>
      </c>
      <c r="J48" s="128" t="str">
        <f>P1Q1!AQ40</f>
        <v/>
      </c>
      <c r="K48" s="131" t="str">
        <f>P1Q1!AU40</f>
        <v/>
      </c>
      <c r="L48" s="128" t="str">
        <f>P1Q1!AV40</f>
        <v/>
      </c>
      <c r="M48" s="148" t="str">
        <f>P1Q1!AW40</f>
        <v/>
      </c>
      <c r="N48" s="125" t="str">
        <f>P1Q1!AX40</f>
        <v/>
      </c>
      <c r="O48" s="127" t="str">
        <f t="shared" si="0"/>
        <v/>
      </c>
    </row>
    <row r="49" spans="1:15" ht="15" hidden="1" customHeight="1">
      <c r="A49" s="133" t="str">
        <f>P1Q1!A41</f>
        <v/>
      </c>
      <c r="B49" s="122" t="str">
        <f>P1Q1!B41</f>
        <v/>
      </c>
      <c r="C49" s="131" t="str">
        <f>P1Q1!M41</f>
        <v/>
      </c>
      <c r="D49" s="128" t="str">
        <f>P1Q1!N41</f>
        <v/>
      </c>
      <c r="E49" s="131" t="str">
        <f>P1Q1!Y41</f>
        <v/>
      </c>
      <c r="F49" s="128" t="str">
        <f>P1Q1!Z41</f>
        <v/>
      </c>
      <c r="G49" s="131" t="str">
        <f>P1Q1!AH41</f>
        <v/>
      </c>
      <c r="H49" s="128" t="str">
        <f>P1Q1!AI41</f>
        <v/>
      </c>
      <c r="I49" s="131" t="str">
        <f>P1Q1!AP41</f>
        <v/>
      </c>
      <c r="J49" s="128" t="str">
        <f>P1Q1!AQ41</f>
        <v/>
      </c>
      <c r="K49" s="131" t="str">
        <f>P1Q1!AU41</f>
        <v/>
      </c>
      <c r="L49" s="128" t="str">
        <f>P1Q1!AV41</f>
        <v/>
      </c>
      <c r="M49" s="148" t="str">
        <f>P1Q1!AW41</f>
        <v/>
      </c>
      <c r="N49" s="125" t="str">
        <f>P1Q1!AX41</f>
        <v/>
      </c>
      <c r="O49" s="127" t="str">
        <f t="shared" si="0"/>
        <v/>
      </c>
    </row>
    <row r="50" spans="1:15" ht="15" hidden="1" customHeight="1">
      <c r="A50" s="133" t="str">
        <f>P1Q1!A42</f>
        <v/>
      </c>
      <c r="B50" s="122" t="str">
        <f>P1Q1!B42</f>
        <v/>
      </c>
      <c r="C50" s="131" t="str">
        <f>P1Q1!M42</f>
        <v/>
      </c>
      <c r="D50" s="128" t="str">
        <f>P1Q1!N42</f>
        <v/>
      </c>
      <c r="E50" s="131" t="str">
        <f>P1Q1!Y42</f>
        <v/>
      </c>
      <c r="F50" s="128" t="str">
        <f>P1Q1!Z42</f>
        <v/>
      </c>
      <c r="G50" s="131" t="str">
        <f>P1Q1!AH42</f>
        <v/>
      </c>
      <c r="H50" s="128" t="str">
        <f>P1Q1!AI42</f>
        <v/>
      </c>
      <c r="I50" s="131" t="str">
        <f>P1Q1!AP42</f>
        <v/>
      </c>
      <c r="J50" s="128" t="str">
        <f>P1Q1!AQ42</f>
        <v/>
      </c>
      <c r="K50" s="131" t="str">
        <f>P1Q1!AU42</f>
        <v/>
      </c>
      <c r="L50" s="128" t="str">
        <f>P1Q1!AV42</f>
        <v/>
      </c>
      <c r="M50" s="148" t="str">
        <f>P1Q1!AW42</f>
        <v/>
      </c>
      <c r="N50" s="125" t="str">
        <f>P1Q1!AX42</f>
        <v/>
      </c>
      <c r="O50" s="127" t="str">
        <f t="shared" si="0"/>
        <v/>
      </c>
    </row>
    <row r="51" spans="1:15" ht="15" hidden="1" customHeight="1">
      <c r="A51" s="133" t="str">
        <f>P1Q1!A43</f>
        <v/>
      </c>
      <c r="B51" s="122" t="str">
        <f>P1Q1!B43</f>
        <v/>
      </c>
      <c r="C51" s="131" t="str">
        <f>P1Q1!M43</f>
        <v/>
      </c>
      <c r="D51" s="128" t="str">
        <f>P1Q1!N43</f>
        <v/>
      </c>
      <c r="E51" s="131" t="str">
        <f>P1Q1!Y43</f>
        <v/>
      </c>
      <c r="F51" s="128" t="str">
        <f>P1Q1!Z43</f>
        <v/>
      </c>
      <c r="G51" s="131" t="str">
        <f>P1Q1!AH43</f>
        <v/>
      </c>
      <c r="H51" s="128" t="str">
        <f>P1Q1!AI43</f>
        <v/>
      </c>
      <c r="I51" s="131" t="str">
        <f>P1Q1!AP43</f>
        <v/>
      </c>
      <c r="J51" s="128" t="str">
        <f>P1Q1!AQ43</f>
        <v/>
      </c>
      <c r="K51" s="131" t="str">
        <f>P1Q1!AU43</f>
        <v/>
      </c>
      <c r="L51" s="128" t="str">
        <f>P1Q1!AV43</f>
        <v/>
      </c>
      <c r="M51" s="148" t="str">
        <f>P1Q1!AW43</f>
        <v/>
      </c>
      <c r="N51" s="125" t="str">
        <f>P1Q1!AX43</f>
        <v/>
      </c>
      <c r="O51" s="127" t="str">
        <f t="shared" si="0"/>
        <v/>
      </c>
    </row>
    <row r="52" spans="1:15" ht="15" hidden="1" customHeight="1">
      <c r="A52" s="133" t="str">
        <f>P1Q1!A44</f>
        <v/>
      </c>
      <c r="B52" s="122" t="str">
        <f>P1Q1!B44</f>
        <v/>
      </c>
      <c r="C52" s="131" t="str">
        <f>P1Q1!M44</f>
        <v/>
      </c>
      <c r="D52" s="128" t="str">
        <f>P1Q1!N44</f>
        <v/>
      </c>
      <c r="E52" s="131" t="str">
        <f>P1Q1!Y44</f>
        <v/>
      </c>
      <c r="F52" s="128" t="str">
        <f>P1Q1!Z44</f>
        <v/>
      </c>
      <c r="G52" s="131" t="str">
        <f>P1Q1!AH44</f>
        <v/>
      </c>
      <c r="H52" s="128" t="str">
        <f>P1Q1!AI44</f>
        <v/>
      </c>
      <c r="I52" s="131" t="str">
        <f>P1Q1!AP44</f>
        <v/>
      </c>
      <c r="J52" s="128" t="str">
        <f>P1Q1!AQ44</f>
        <v/>
      </c>
      <c r="K52" s="131" t="str">
        <f>P1Q1!AU44</f>
        <v/>
      </c>
      <c r="L52" s="128" t="str">
        <f>P1Q1!AV44</f>
        <v/>
      </c>
      <c r="M52" s="148" t="str">
        <f>P1Q1!AW44</f>
        <v/>
      </c>
      <c r="N52" s="125" t="str">
        <f>P1Q1!AX44</f>
        <v/>
      </c>
      <c r="O52" s="127" t="str">
        <f t="shared" si="0"/>
        <v/>
      </c>
    </row>
    <row r="53" spans="1:15" ht="15" hidden="1" customHeight="1">
      <c r="A53" s="133" t="str">
        <f>P1Q1!A45</f>
        <v/>
      </c>
      <c r="B53" s="122" t="str">
        <f>P1Q1!B45</f>
        <v/>
      </c>
      <c r="C53" s="131" t="str">
        <f>P1Q1!M45</f>
        <v/>
      </c>
      <c r="D53" s="128" t="str">
        <f>P1Q1!N45</f>
        <v/>
      </c>
      <c r="E53" s="131" t="str">
        <f>P1Q1!Y45</f>
        <v/>
      </c>
      <c r="F53" s="128" t="str">
        <f>P1Q1!Z45</f>
        <v/>
      </c>
      <c r="G53" s="131" t="str">
        <f>P1Q1!AH45</f>
        <v/>
      </c>
      <c r="H53" s="128" t="str">
        <f>P1Q1!AI45</f>
        <v/>
      </c>
      <c r="I53" s="131" t="str">
        <f>P1Q1!AP45</f>
        <v/>
      </c>
      <c r="J53" s="128" t="str">
        <f>P1Q1!AQ45</f>
        <v/>
      </c>
      <c r="K53" s="131" t="str">
        <f>P1Q1!AU45</f>
        <v/>
      </c>
      <c r="L53" s="128" t="str">
        <f>P1Q1!AV45</f>
        <v/>
      </c>
      <c r="M53" s="148" t="str">
        <f>P1Q1!AW45</f>
        <v/>
      </c>
      <c r="N53" s="125" t="str">
        <f>P1Q1!AX45</f>
        <v/>
      </c>
      <c r="O53" s="127" t="str">
        <f t="shared" si="0"/>
        <v/>
      </c>
    </row>
    <row r="54" spans="1:15" ht="15" hidden="1" customHeight="1">
      <c r="A54" s="133" t="str">
        <f>P1Q1!A46</f>
        <v/>
      </c>
      <c r="B54" s="122" t="str">
        <f>P1Q1!B46</f>
        <v/>
      </c>
      <c r="C54" s="131" t="str">
        <f>P1Q1!M46</f>
        <v/>
      </c>
      <c r="D54" s="128" t="str">
        <f>P1Q1!N46</f>
        <v/>
      </c>
      <c r="E54" s="131" t="str">
        <f>P1Q1!Y46</f>
        <v/>
      </c>
      <c r="F54" s="128" t="str">
        <f>P1Q1!Z46</f>
        <v/>
      </c>
      <c r="G54" s="131" t="str">
        <f>P1Q1!AH46</f>
        <v/>
      </c>
      <c r="H54" s="128" t="str">
        <f>P1Q1!AI46</f>
        <v/>
      </c>
      <c r="I54" s="131" t="str">
        <f>P1Q1!AP46</f>
        <v/>
      </c>
      <c r="J54" s="128" t="str">
        <f>P1Q1!AQ46</f>
        <v/>
      </c>
      <c r="K54" s="131" t="str">
        <f>P1Q1!AU46</f>
        <v/>
      </c>
      <c r="L54" s="128" t="str">
        <f>P1Q1!AV46</f>
        <v/>
      </c>
      <c r="M54" s="148" t="str">
        <f>P1Q1!AW46</f>
        <v/>
      </c>
      <c r="N54" s="125" t="str">
        <f>P1Q1!AX46</f>
        <v/>
      </c>
      <c r="O54" s="127" t="str">
        <f t="shared" si="0"/>
        <v/>
      </c>
    </row>
    <row r="55" spans="1:15" ht="15" hidden="1" customHeight="1">
      <c r="A55" s="133" t="str">
        <f>P1Q1!A47</f>
        <v/>
      </c>
      <c r="B55" s="122" t="str">
        <f>P1Q1!B47</f>
        <v/>
      </c>
      <c r="C55" s="131" t="str">
        <f>P1Q1!M47</f>
        <v/>
      </c>
      <c r="D55" s="128" t="str">
        <f>P1Q1!N47</f>
        <v/>
      </c>
      <c r="E55" s="131" t="str">
        <f>P1Q1!Y47</f>
        <v/>
      </c>
      <c r="F55" s="128" t="str">
        <f>P1Q1!Z47</f>
        <v/>
      </c>
      <c r="G55" s="131" t="str">
        <f>P1Q1!AH47</f>
        <v/>
      </c>
      <c r="H55" s="128" t="str">
        <f>P1Q1!AI47</f>
        <v/>
      </c>
      <c r="I55" s="131" t="str">
        <f>P1Q1!AP47</f>
        <v/>
      </c>
      <c r="J55" s="128" t="str">
        <f>P1Q1!AQ47</f>
        <v/>
      </c>
      <c r="K55" s="131" t="str">
        <f>P1Q1!AU47</f>
        <v/>
      </c>
      <c r="L55" s="128" t="str">
        <f>P1Q1!AV47</f>
        <v/>
      </c>
      <c r="M55" s="148" t="str">
        <f>P1Q1!AW47</f>
        <v/>
      </c>
      <c r="N55" s="125" t="str">
        <f>P1Q1!AX47</f>
        <v/>
      </c>
      <c r="O55" s="127" t="str">
        <f t="shared" si="0"/>
        <v/>
      </c>
    </row>
    <row r="56" spans="1:15" ht="15" hidden="1" customHeight="1">
      <c r="A56" s="133" t="str">
        <f>P1Q1!A48</f>
        <v/>
      </c>
      <c r="B56" s="122" t="str">
        <f>P1Q1!B48</f>
        <v/>
      </c>
      <c r="C56" s="131" t="str">
        <f>P1Q1!M48</f>
        <v/>
      </c>
      <c r="D56" s="128" t="str">
        <f>P1Q1!N48</f>
        <v/>
      </c>
      <c r="E56" s="131" t="str">
        <f>P1Q1!Y48</f>
        <v/>
      </c>
      <c r="F56" s="128" t="str">
        <f>P1Q1!Z48</f>
        <v/>
      </c>
      <c r="G56" s="131" t="str">
        <f>P1Q1!AH48</f>
        <v/>
      </c>
      <c r="H56" s="128" t="str">
        <f>P1Q1!AI48</f>
        <v/>
      </c>
      <c r="I56" s="131" t="str">
        <f>P1Q1!AP48</f>
        <v/>
      </c>
      <c r="J56" s="128" t="str">
        <f>P1Q1!AQ48</f>
        <v/>
      </c>
      <c r="K56" s="131" t="str">
        <f>P1Q1!AU48</f>
        <v/>
      </c>
      <c r="L56" s="128" t="str">
        <f>P1Q1!AV48</f>
        <v/>
      </c>
      <c r="M56" s="148" t="str">
        <f>P1Q1!AW48</f>
        <v/>
      </c>
      <c r="N56" s="125" t="str">
        <f>P1Q1!AX48</f>
        <v/>
      </c>
      <c r="O56" s="127" t="str">
        <f t="shared" si="0"/>
        <v/>
      </c>
    </row>
    <row r="57" spans="1:15" ht="15" hidden="1" customHeight="1">
      <c r="A57" s="133" t="str">
        <f>P1Q1!A49</f>
        <v/>
      </c>
      <c r="B57" s="122" t="str">
        <f>P1Q1!B49</f>
        <v/>
      </c>
      <c r="C57" s="131" t="str">
        <f>P1Q1!M49</f>
        <v/>
      </c>
      <c r="D57" s="128" t="str">
        <f>P1Q1!N49</f>
        <v/>
      </c>
      <c r="E57" s="131" t="str">
        <f>P1Q1!Y49</f>
        <v/>
      </c>
      <c r="F57" s="128" t="str">
        <f>P1Q1!Z49</f>
        <v/>
      </c>
      <c r="G57" s="131" t="str">
        <f>P1Q1!AH49</f>
        <v/>
      </c>
      <c r="H57" s="128" t="str">
        <f>P1Q1!AI49</f>
        <v/>
      </c>
      <c r="I57" s="131" t="str">
        <f>P1Q1!AP49</f>
        <v/>
      </c>
      <c r="J57" s="128" t="str">
        <f>P1Q1!AQ49</f>
        <v/>
      </c>
      <c r="K57" s="131" t="str">
        <f>P1Q1!AU49</f>
        <v/>
      </c>
      <c r="L57" s="128" t="str">
        <f>P1Q1!AV49</f>
        <v/>
      </c>
      <c r="M57" s="148" t="str">
        <f>P1Q1!AW49</f>
        <v/>
      </c>
      <c r="N57" s="125" t="str">
        <f>P1Q1!AX49</f>
        <v/>
      </c>
      <c r="O57" s="127" t="str">
        <f t="shared" si="0"/>
        <v/>
      </c>
    </row>
    <row r="58" spans="1:15" ht="15" hidden="1" customHeight="1">
      <c r="A58" s="133" t="str">
        <f>P1Q1!A50</f>
        <v/>
      </c>
      <c r="B58" s="122" t="str">
        <f>P1Q1!B50</f>
        <v/>
      </c>
      <c r="C58" s="131" t="str">
        <f>P1Q1!M50</f>
        <v/>
      </c>
      <c r="D58" s="128" t="str">
        <f>P1Q1!N50</f>
        <v/>
      </c>
      <c r="E58" s="131" t="str">
        <f>P1Q1!Y50</f>
        <v/>
      </c>
      <c r="F58" s="128" t="str">
        <f>P1Q1!Z50</f>
        <v/>
      </c>
      <c r="G58" s="131" t="str">
        <f>P1Q1!AH50</f>
        <v/>
      </c>
      <c r="H58" s="128" t="str">
        <f>P1Q1!AI50</f>
        <v/>
      </c>
      <c r="I58" s="131" t="str">
        <f>P1Q1!AP50</f>
        <v/>
      </c>
      <c r="J58" s="128" t="str">
        <f>P1Q1!AQ50</f>
        <v/>
      </c>
      <c r="K58" s="131" t="str">
        <f>P1Q1!AU50</f>
        <v/>
      </c>
      <c r="L58" s="128" t="str">
        <f>P1Q1!AV50</f>
        <v/>
      </c>
      <c r="M58" s="148" t="str">
        <f>P1Q1!AW50</f>
        <v/>
      </c>
      <c r="N58" s="125" t="str">
        <f>P1Q1!AX50</f>
        <v/>
      </c>
      <c r="O58" s="127" t="str">
        <f t="shared" si="0"/>
        <v/>
      </c>
    </row>
    <row r="59" spans="1:15" ht="15" hidden="1" customHeight="1">
      <c r="A59" s="133" t="str">
        <f>P1Q1!A51</f>
        <v/>
      </c>
      <c r="B59" s="122" t="str">
        <f>P1Q1!B51</f>
        <v/>
      </c>
      <c r="C59" s="131" t="str">
        <f>P1Q1!M51</f>
        <v/>
      </c>
      <c r="D59" s="128" t="str">
        <f>P1Q1!N51</f>
        <v/>
      </c>
      <c r="E59" s="131" t="str">
        <f>P1Q1!Y51</f>
        <v/>
      </c>
      <c r="F59" s="128" t="str">
        <f>P1Q1!Z51</f>
        <v/>
      </c>
      <c r="G59" s="131" t="str">
        <f>P1Q1!AH51</f>
        <v/>
      </c>
      <c r="H59" s="128" t="str">
        <f>P1Q1!AI51</f>
        <v/>
      </c>
      <c r="I59" s="131" t="str">
        <f>P1Q1!AP51</f>
        <v/>
      </c>
      <c r="J59" s="128" t="str">
        <f>P1Q1!AQ51</f>
        <v/>
      </c>
      <c r="K59" s="131" t="str">
        <f>P1Q1!AU51</f>
        <v/>
      </c>
      <c r="L59" s="128" t="str">
        <f>P1Q1!AV51</f>
        <v/>
      </c>
      <c r="M59" s="148" t="str">
        <f>P1Q1!AW51</f>
        <v/>
      </c>
      <c r="N59" s="125" t="str">
        <f>P1Q1!AX51</f>
        <v/>
      </c>
      <c r="O59" s="127" t="str">
        <f t="shared" si="0"/>
        <v/>
      </c>
    </row>
    <row r="60" spans="1:15" ht="15" hidden="1" customHeight="1">
      <c r="A60" s="133" t="str">
        <f>P1Q1!A52</f>
        <v/>
      </c>
      <c r="B60" s="122" t="str">
        <f>P1Q1!B52</f>
        <v/>
      </c>
      <c r="C60" s="131" t="str">
        <f>P1Q1!M52</f>
        <v/>
      </c>
      <c r="D60" s="128" t="str">
        <f>P1Q1!N52</f>
        <v/>
      </c>
      <c r="E60" s="131" t="str">
        <f>P1Q1!Y52</f>
        <v/>
      </c>
      <c r="F60" s="128" t="str">
        <f>P1Q1!Z52</f>
        <v/>
      </c>
      <c r="G60" s="131" t="str">
        <f>P1Q1!AH52</f>
        <v/>
      </c>
      <c r="H60" s="128" t="str">
        <f>P1Q1!AI52</f>
        <v/>
      </c>
      <c r="I60" s="131" t="str">
        <f>P1Q1!AP52</f>
        <v/>
      </c>
      <c r="J60" s="128" t="str">
        <f>P1Q1!AQ52</f>
        <v/>
      </c>
      <c r="K60" s="131" t="str">
        <f>P1Q1!AU52</f>
        <v/>
      </c>
      <c r="L60" s="128" t="str">
        <f>P1Q1!AV52</f>
        <v/>
      </c>
      <c r="M60" s="148" t="str">
        <f>P1Q1!AW52</f>
        <v/>
      </c>
      <c r="N60" s="125" t="str">
        <f>P1Q1!AX52</f>
        <v/>
      </c>
      <c r="O60" s="127" t="str">
        <f t="shared" si="0"/>
        <v/>
      </c>
    </row>
    <row r="61" spans="1:15" ht="15" customHeight="1">
      <c r="A61" s="134"/>
      <c r="B61" s="85"/>
      <c r="C61" s="132"/>
      <c r="D61" s="18"/>
      <c r="E61" s="132"/>
      <c r="F61" s="18"/>
      <c r="G61" s="132"/>
      <c r="H61" s="18"/>
      <c r="I61" s="132"/>
      <c r="J61" s="18"/>
      <c r="K61" s="132"/>
      <c r="L61" s="18"/>
      <c r="M61" s="149"/>
      <c r="N61" s="147"/>
      <c r="O61" s="150"/>
    </row>
    <row r="62" spans="1:15">
      <c r="A62" s="1"/>
      <c r="B62" s="14"/>
    </row>
    <row r="63" spans="1:15">
      <c r="A63" s="15" t="str">
        <f>IF(INICIO!D13="","→INGRESAR LA FECHA DE ENTRGA←",INICIO!D13)</f>
        <v>FECHA DE ENTREGA:  Viernes, 19 octubre 2012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6"/>
      <c r="O63" s="16"/>
    </row>
    <row r="66" spans="1:15">
      <c r="C66" s="21"/>
      <c r="D66" s="21"/>
      <c r="E66" s="17"/>
      <c r="F66" s="17"/>
      <c r="G66" s="17"/>
      <c r="H66" s="17"/>
      <c r="I66" s="17"/>
      <c r="J66" s="21"/>
      <c r="K66" s="21"/>
      <c r="L66" s="21"/>
      <c r="M66" s="21"/>
      <c r="O66" s="21"/>
    </row>
    <row r="67" spans="1:15">
      <c r="A67" s="286" t="str">
        <f>P1Q1!N58</f>
        <v>FIRMA DEL DOCENTE</v>
      </c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</row>
  </sheetData>
  <sheetProtection password="C2A6" sheet="1" objects="1" scenarios="1"/>
  <mergeCells count="26">
    <mergeCell ref="A67:O67"/>
    <mergeCell ref="Q1:R1"/>
    <mergeCell ref="Q2:R2"/>
    <mergeCell ref="A1:O1"/>
    <mergeCell ref="A2:O2"/>
    <mergeCell ref="A3:O3"/>
    <mergeCell ref="A4:O4"/>
    <mergeCell ref="K11:L11"/>
    <mergeCell ref="K12:L12"/>
    <mergeCell ref="A5:O5"/>
    <mergeCell ref="A6:O6"/>
    <mergeCell ref="C11:D11"/>
    <mergeCell ref="E11:F11"/>
    <mergeCell ref="G11:H11"/>
    <mergeCell ref="I11:J11"/>
    <mergeCell ref="O10:O13"/>
    <mergeCell ref="A9:O9"/>
    <mergeCell ref="A10:A13"/>
    <mergeCell ref="B10:B13"/>
    <mergeCell ref="M10:N12"/>
    <mergeCell ref="C10:J10"/>
    <mergeCell ref="K10:L10"/>
    <mergeCell ref="C12:D12"/>
    <mergeCell ref="E12:F12"/>
    <mergeCell ref="G12:H12"/>
    <mergeCell ref="I12:J12"/>
  </mergeCells>
  <conditionalFormatting sqref="Q2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rintOptions horizontalCentered="1"/>
  <pageMargins left="0.59055118110236227" right="0.19685039370078741" top="0.59055118110236227" bottom="0.59055118110236227" header="0.11811023622047245" footer="0.11811023622047245"/>
  <pageSetup paperSize="9" scale="74" fitToHeight="0" orientation="portrait" blackAndWhite="1" horizontalDpi="72" verticalDpi="72" r:id="rId1"/>
  <headerFooter scaleWithDoc="0" alignWithMargins="0">
    <oddHeader>&amp;L&amp;G    &amp;C&amp;G&amp;R&amp;G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Estadistica1">
    <pageSetUpPr fitToPage="1"/>
  </sheetPr>
  <dimension ref="A1:AF220"/>
  <sheetViews>
    <sheetView zoomScale="80" zoomScaleNormal="80" workbookViewId="0">
      <selection activeCell="C6" sqref="C6"/>
    </sheetView>
  </sheetViews>
  <sheetFormatPr baseColWidth="10" defaultRowHeight="12.75"/>
  <cols>
    <col min="1" max="1" width="4.42578125" style="151" customWidth="1"/>
    <col min="2" max="2" width="29.140625" style="151" customWidth="1"/>
    <col min="3" max="3" width="14" style="160" bestFit="1" customWidth="1"/>
    <col min="4" max="4" width="8.42578125" style="156" customWidth="1"/>
    <col min="5" max="5" width="6.7109375" style="151" customWidth="1"/>
    <col min="6" max="6" width="13.28515625" style="151" customWidth="1"/>
    <col min="7" max="7" width="11.42578125" style="151"/>
    <col min="8" max="8" width="15.5703125" style="151" customWidth="1"/>
    <col min="9" max="10" width="11.42578125" style="151"/>
    <col min="11" max="11" width="10.140625" style="151" customWidth="1"/>
    <col min="12" max="16384" width="11.42578125" style="151"/>
  </cols>
  <sheetData>
    <row r="1" spans="1:32" s="9" customFormat="1" ht="18.75" customHeight="1">
      <c r="A1" s="325" t="s">
        <v>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151"/>
      <c r="O1" s="324" t="s">
        <v>55</v>
      </c>
      <c r="P1" s="324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</row>
    <row r="2" spans="1:32" s="9" customFormat="1" ht="15" customHeight="1">
      <c r="A2" s="326" t="s">
        <v>58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151"/>
      <c r="O2" s="262">
        <v>7</v>
      </c>
      <c r="P2" s="263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2" s="10" customFormat="1" ht="18" customHeight="1">
      <c r="A3" s="327" t="s">
        <v>57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2" s="129" customFormat="1" ht="19.5" customHeight="1">
      <c r="A4" s="328" t="str">
        <f>IF(INICIO!C9="","→INGRESAR EL AÑO LECTIVO←",CONCATENATE(INICIO!B9,INICIO!C9))</f>
        <v>AÑO LECTIVO: 2012 - 2013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152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2" customFormat="1" ht="25.5" customHeight="1">
      <c r="A5" s="328" t="str">
        <f>INICIO!$T$8</f>
        <v>CUADRO DE ACREDITACIÓN CUANTITATIVA DEL PRIMER QUIMESTRE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 s="12" customFormat="1" ht="17.25" customHeight="1">
      <c r="A6" s="153" t="str">
        <f>IF(INICIO!C10="","→INGRESAR EL CURSO←",CONCATENATE(INICIO!B10," ",INICIO!C10))</f>
        <v>CURSO:  Sexto Año de Educación Básica</v>
      </c>
      <c r="B6" s="153"/>
      <c r="C6" s="153"/>
      <c r="D6" s="153"/>
      <c r="E6" s="153"/>
      <c r="F6" s="153"/>
      <c r="G6" s="151"/>
      <c r="H6" s="153" t="str">
        <f>IF(INICIO!C12="","→INGRESAR LA ASIGNATURA←",CONCATENATE(INICIO!B12," ",INICIO!C12))</f>
        <v>ASIGNATURA:  Arte Saraguro/Cultura Estética</v>
      </c>
      <c r="I6" s="153"/>
      <c r="J6" s="153"/>
      <c r="K6" s="154"/>
      <c r="L6" s="154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s="12" customFormat="1" ht="17.25" customHeight="1">
      <c r="A7" s="153" t="str">
        <f>IF(INICIO!C11="","→INGRESAR LA ESPECIALIDAD←",CONCATENATE(INICIO!B11," ",INICIO!C11))</f>
        <v>ESPECIALIDAD:  Educación General Básica</v>
      </c>
      <c r="B7" s="153"/>
      <c r="C7" s="153"/>
      <c r="D7" s="153"/>
      <c r="E7" s="153"/>
      <c r="F7" s="153"/>
      <c r="G7" s="151"/>
      <c r="H7" s="153" t="str">
        <f>IF(INICIO!C8="","→INGRESAR EN NOMBRE DEL DOCENTE←",CONCATENATE(INICIO!B8," ",INICIO!C8))</f>
        <v>NOMBRE DEL DOCENTE: Maldonado Loaiza Iván Alberto</v>
      </c>
      <c r="I7" s="153"/>
      <c r="J7" s="153"/>
      <c r="K7" s="154"/>
      <c r="L7" s="154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</row>
    <row r="8" spans="1:32" ht="24.75" customHeight="1" thickBot="1">
      <c r="A8" s="294" t="s">
        <v>1458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O8" s="155" t="s">
        <v>1398</v>
      </c>
      <c r="P8" s="155"/>
    </row>
    <row r="9" spans="1:32" ht="20.25" customHeight="1" thickTop="1">
      <c r="A9" s="308"/>
      <c r="B9" s="309"/>
      <c r="C9" s="151"/>
      <c r="K9" s="157"/>
      <c r="O9" s="298" t="str">
        <f>IF((C10-C18)&lt;&gt;0,"REVISE EL LISTADO DE ALUMNOS Y LAS CALIFICACIONES, PROBABLEMENTE USTED TIENE ESTUDIANTES RETIRADOS O SIN CALIFICACIONES; O EXISTEN CALIFICACIONES SIN NOMBRE DE ESTUDIANTE ASIGNADO","NO SE PRODUJERON ALERTAS")</f>
        <v>REVISE EL LISTADO DE ALUMNOS Y LAS CALIFICACIONES, PROBABLEMENTE USTED TIENE ESTUDIANTES RETIRADOS O SIN CALIFICACIONES; O EXISTEN CALIFICACIONES SIN NOMBRE DE ESTUDIANTE ASIGNADO</v>
      </c>
      <c r="P9" s="298"/>
      <c r="Q9" s="298"/>
      <c r="R9" s="298"/>
      <c r="S9" s="298"/>
      <c r="T9" s="298"/>
    </row>
    <row r="10" spans="1:32" ht="20.25" customHeight="1">
      <c r="A10" s="310" t="s">
        <v>1399</v>
      </c>
      <c r="B10" s="310"/>
      <c r="C10" s="158">
        <f>IF('Lista de Alumnos'!A4="","",(MAX('Lista de Alumnos'!A4:A101)))</f>
        <v>10</v>
      </c>
      <c r="K10" s="157"/>
      <c r="O10" s="298"/>
      <c r="P10" s="298"/>
      <c r="Q10" s="298"/>
      <c r="R10" s="298"/>
      <c r="S10" s="298"/>
      <c r="T10" s="298"/>
    </row>
    <row r="11" spans="1:32" ht="20.25" customHeight="1">
      <c r="A11" s="159"/>
      <c r="B11" s="156"/>
      <c r="K11" s="157"/>
      <c r="O11" s="298"/>
      <c r="P11" s="298"/>
      <c r="Q11" s="298"/>
      <c r="R11" s="298"/>
      <c r="S11" s="298"/>
      <c r="T11" s="298"/>
    </row>
    <row r="12" spans="1:32" ht="25.5">
      <c r="B12" s="161" t="s">
        <v>1400</v>
      </c>
      <c r="C12" s="161" t="s">
        <v>1401</v>
      </c>
      <c r="D12" s="162" t="s">
        <v>1397</v>
      </c>
      <c r="K12" s="157"/>
      <c r="O12" s="298"/>
      <c r="P12" s="298"/>
      <c r="Q12" s="298"/>
      <c r="R12" s="298"/>
      <c r="S12" s="298"/>
      <c r="T12" s="298"/>
    </row>
    <row r="13" spans="1:32" ht="15.75" customHeight="1">
      <c r="B13" s="163" t="s">
        <v>1477</v>
      </c>
      <c r="C13" s="164">
        <f>COUNTIF(P1Q1!AW6:AW53,"SAR")</f>
        <v>0</v>
      </c>
      <c r="D13" s="165" t="str">
        <f>IF(C$18&gt;0,(C13*100%)/C$18," ")</f>
        <v xml:space="preserve"> </v>
      </c>
      <c r="K13" s="157"/>
      <c r="O13" s="298"/>
      <c r="P13" s="298"/>
      <c r="Q13" s="298"/>
      <c r="R13" s="298"/>
      <c r="S13" s="298"/>
      <c r="T13" s="298"/>
    </row>
    <row r="14" spans="1:32" ht="16.5" customHeight="1">
      <c r="B14" s="163" t="s">
        <v>1478</v>
      </c>
      <c r="C14" s="166">
        <f>COUNTIF(P1Q1!AW6:AW53,"DAR")</f>
        <v>0</v>
      </c>
      <c r="D14" s="165" t="str">
        <f t="shared" ref="D14:D18" si="0">IF(C$18&gt;0,(C14*100%)/C$18," ")</f>
        <v xml:space="preserve"> </v>
      </c>
      <c r="K14" s="157"/>
      <c r="L14" s="157"/>
      <c r="M14" s="157"/>
      <c r="N14" s="157"/>
      <c r="O14" s="157"/>
      <c r="P14" s="157"/>
      <c r="Q14" s="157"/>
    </row>
    <row r="15" spans="1:32" ht="17.25" customHeight="1">
      <c r="B15" s="163" t="s">
        <v>1479</v>
      </c>
      <c r="C15" s="167">
        <f>COUNTIF(P1Q1!AW6:AW53,"AAR")</f>
        <v>0</v>
      </c>
      <c r="D15" s="165" t="str">
        <f t="shared" si="0"/>
        <v xml:space="preserve"> </v>
      </c>
      <c r="K15" s="157"/>
      <c r="L15" s="157"/>
      <c r="M15" s="157"/>
      <c r="N15" s="157"/>
      <c r="O15" s="157"/>
      <c r="P15" s="157"/>
      <c r="Q15" s="157"/>
    </row>
    <row r="16" spans="1:32" ht="15.75" customHeight="1">
      <c r="B16" s="163" t="s">
        <v>1402</v>
      </c>
      <c r="C16" s="164">
        <f>COUNTIF(P1Q1!AW6:AW53,"EPAR")</f>
        <v>0</v>
      </c>
      <c r="D16" s="165" t="str">
        <f t="shared" si="0"/>
        <v xml:space="preserve"> </v>
      </c>
      <c r="K16" s="157"/>
      <c r="L16" s="157"/>
      <c r="M16" s="157"/>
      <c r="N16" s="157"/>
      <c r="O16" s="157"/>
      <c r="P16" s="157"/>
      <c r="Q16" s="157"/>
    </row>
    <row r="17" spans="1:17" ht="15.75" customHeight="1">
      <c r="B17" s="163" t="s">
        <v>1403</v>
      </c>
      <c r="C17" s="167">
        <f>COUNTIF(P1Q1!AW6:AW53,"NAAR")</f>
        <v>0</v>
      </c>
      <c r="D17" s="165" t="str">
        <f t="shared" si="0"/>
        <v xml:space="preserve"> </v>
      </c>
      <c r="K17" s="157"/>
      <c r="L17" s="157"/>
      <c r="M17" s="157"/>
      <c r="N17" s="157"/>
      <c r="O17" s="157"/>
      <c r="P17" s="157"/>
      <c r="Q17" s="157"/>
    </row>
    <row r="18" spans="1:17" ht="15.75" customHeight="1">
      <c r="B18" s="168" t="s">
        <v>104</v>
      </c>
      <c r="C18" s="164">
        <f>SUM(C13:C17)</f>
        <v>0</v>
      </c>
      <c r="D18" s="165" t="str">
        <f t="shared" si="0"/>
        <v xml:space="preserve"> </v>
      </c>
      <c r="K18" s="157"/>
      <c r="L18" s="157"/>
      <c r="M18" s="157"/>
      <c r="N18" s="157"/>
      <c r="O18" s="157"/>
      <c r="P18" s="157"/>
      <c r="Q18" s="157"/>
    </row>
    <row r="19" spans="1:17" ht="12.75" customHeight="1">
      <c r="B19" s="169" t="s">
        <v>1404</v>
      </c>
      <c r="C19" s="170" t="str">
        <f>P1Q1!AW54</f>
        <v/>
      </c>
      <c r="D19" s="170" t="str">
        <f>P1Q1!AX54</f>
        <v/>
      </c>
      <c r="K19" s="157"/>
      <c r="L19" s="157"/>
      <c r="M19" s="157"/>
      <c r="N19" s="157"/>
      <c r="O19" s="157"/>
      <c r="P19" s="157"/>
      <c r="Q19" s="157"/>
    </row>
    <row r="20" spans="1:17" ht="28.5" customHeight="1" thickBot="1">
      <c r="A20" s="302" t="s">
        <v>1481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P20" s="157"/>
      <c r="Q20" s="157"/>
    </row>
    <row r="21" spans="1:17" ht="12.75" customHeight="1" thickBot="1">
      <c r="A21" s="307" t="s">
        <v>1</v>
      </c>
      <c r="B21" s="303" t="s">
        <v>13</v>
      </c>
      <c r="C21" s="303" t="str">
        <f>INICIO!$T$12</f>
        <v>PRIMERA NOTA PARCIAL POR ASIGNATURA</v>
      </c>
      <c r="D21" s="303"/>
      <c r="E21" s="303"/>
      <c r="F21" s="303"/>
      <c r="G21" s="303" t="s">
        <v>1489</v>
      </c>
      <c r="H21" s="303"/>
      <c r="I21" s="303"/>
      <c r="J21" s="304" t="s">
        <v>1490</v>
      </c>
      <c r="K21" s="304"/>
      <c r="L21" s="304"/>
      <c r="M21" s="304"/>
      <c r="P21" s="157"/>
      <c r="Q21" s="157"/>
    </row>
    <row r="22" spans="1:17" ht="12.75" customHeight="1" thickBot="1">
      <c r="A22" s="307"/>
      <c r="B22" s="303"/>
      <c r="C22" s="305" t="s">
        <v>1482</v>
      </c>
      <c r="D22" s="305"/>
      <c r="E22" s="305"/>
      <c r="F22" s="306" t="s">
        <v>1483</v>
      </c>
      <c r="G22" s="303"/>
      <c r="H22" s="303"/>
      <c r="I22" s="303"/>
      <c r="J22" s="304"/>
      <c r="K22" s="304"/>
      <c r="L22" s="304"/>
      <c r="M22" s="304"/>
    </row>
    <row r="23" spans="1:17" ht="12.75" customHeight="1" thickBot="1">
      <c r="A23" s="307"/>
      <c r="B23" s="303"/>
      <c r="C23" s="305"/>
      <c r="D23" s="305"/>
      <c r="E23" s="305"/>
      <c r="F23" s="306"/>
      <c r="G23" s="303"/>
      <c r="H23" s="303"/>
      <c r="I23" s="303"/>
      <c r="J23" s="304"/>
      <c r="K23" s="304"/>
      <c r="L23" s="304"/>
      <c r="M23" s="304"/>
    </row>
    <row r="24" spans="1:17" ht="13.5" customHeight="1" thickBot="1">
      <c r="A24" s="307"/>
      <c r="B24" s="303"/>
      <c r="C24" s="305"/>
      <c r="D24" s="305"/>
      <c r="E24" s="305"/>
      <c r="F24" s="306"/>
      <c r="G24" s="303"/>
      <c r="H24" s="303"/>
      <c r="I24" s="303"/>
      <c r="J24" s="304"/>
      <c r="K24" s="304"/>
      <c r="L24" s="304"/>
      <c r="M24" s="304"/>
    </row>
    <row r="25" spans="1:17" ht="15.75" customHeight="1">
      <c r="A25" s="311">
        <f>P1Q1!A6</f>
        <v>1</v>
      </c>
      <c r="B25" s="314" t="str">
        <f>P1Q1!B6</f>
        <v>Condolo Sarango Mayra Inés</v>
      </c>
      <c r="C25" s="317" t="str">
        <f>IF(F25=10,"Supera los aprendizajes requeridos",IF(AND(F25&lt;10,F25&gt;=9),"Domina los aprendizajes requeridos",IF(AND(F25&lt;9,F25&gt;=7),"Alcanza los aprendizajes requeridos",IF(AND(F25&lt;7,F25&gt;4),"Esta próximo a alcanzar los aprendizajes requeridos",IF(AND(F25&lt;=4,F25&gt;0),"No alcanza los aprendizajes requeridos","")))))</f>
        <v/>
      </c>
      <c r="D25" s="317"/>
      <c r="E25" s="317"/>
      <c r="F25" s="320" t="str">
        <f>P1Q1!AX6</f>
        <v/>
      </c>
      <c r="G25" s="295"/>
      <c r="H25" s="296"/>
      <c r="I25" s="296"/>
      <c r="J25" s="297"/>
      <c r="K25" s="297"/>
      <c r="L25" s="297"/>
      <c r="M25" s="297"/>
    </row>
    <row r="26" spans="1:17" ht="15.75" customHeight="1">
      <c r="A26" s="312"/>
      <c r="B26" s="315"/>
      <c r="C26" s="318"/>
      <c r="D26" s="318"/>
      <c r="E26" s="318"/>
      <c r="F26" s="321"/>
      <c r="G26" s="301"/>
      <c r="H26" s="301"/>
      <c r="I26" s="301"/>
      <c r="J26" s="300"/>
      <c r="K26" s="300"/>
      <c r="L26" s="300"/>
      <c r="M26" s="300"/>
    </row>
    <row r="27" spans="1:17" ht="15.75" customHeight="1">
      <c r="A27" s="312"/>
      <c r="B27" s="315"/>
      <c r="C27" s="318"/>
      <c r="D27" s="318"/>
      <c r="E27" s="318"/>
      <c r="F27" s="321"/>
      <c r="G27" s="301"/>
      <c r="H27" s="301"/>
      <c r="I27" s="301"/>
      <c r="J27" s="300"/>
      <c r="K27" s="300"/>
      <c r="L27" s="300"/>
      <c r="M27" s="300"/>
    </row>
    <row r="28" spans="1:17" ht="15.75" customHeight="1" thickBot="1">
      <c r="A28" s="313"/>
      <c r="B28" s="316"/>
      <c r="C28" s="319"/>
      <c r="D28" s="319"/>
      <c r="E28" s="319"/>
      <c r="F28" s="322"/>
      <c r="G28" s="299"/>
      <c r="H28" s="299"/>
      <c r="I28" s="299"/>
      <c r="J28" s="323"/>
      <c r="K28" s="323"/>
      <c r="L28" s="323"/>
      <c r="M28" s="323"/>
    </row>
    <row r="29" spans="1:17" ht="15.75" customHeight="1">
      <c r="A29" s="311">
        <f>P1Q1!A7</f>
        <v>2</v>
      </c>
      <c r="B29" s="314" t="str">
        <f>P1Q1!B7</f>
        <v>Guaillas Macas  Pedro Vicente</v>
      </c>
      <c r="C29" s="317" t="str">
        <f>IF(F29=10,"Supera los aprendizajes requeridos",IF(AND(F29&lt;10,F29&gt;=9),"Domina los aprendizajes requeridos",IF(AND(F29&lt;9,F29&gt;=7),"Alcanza los aprendizajes requeridos",IF(AND(F29&lt;7,F29&gt;4),"Esta próximo a alcanzar los aprendizajes requeridos",IF(AND(F29&lt;=4,F29&gt;0),"No alcanza los aprendizajes requeridos","")))))</f>
        <v/>
      </c>
      <c r="D29" s="317"/>
      <c r="E29" s="317"/>
      <c r="F29" s="320" t="str">
        <f>P1Q1!AX7</f>
        <v/>
      </c>
      <c r="G29" s="295"/>
      <c r="H29" s="296"/>
      <c r="I29" s="296"/>
      <c r="J29" s="297"/>
      <c r="K29" s="297"/>
      <c r="L29" s="297"/>
      <c r="M29" s="297"/>
    </row>
    <row r="30" spans="1:17" ht="15.75" customHeight="1">
      <c r="A30" s="312"/>
      <c r="B30" s="315"/>
      <c r="C30" s="318"/>
      <c r="D30" s="318"/>
      <c r="E30" s="318"/>
      <c r="F30" s="321"/>
      <c r="G30" s="301"/>
      <c r="H30" s="301"/>
      <c r="I30" s="301"/>
      <c r="J30" s="300"/>
      <c r="K30" s="300"/>
      <c r="L30" s="300"/>
      <c r="M30" s="300"/>
    </row>
    <row r="31" spans="1:17" ht="15.75" customHeight="1">
      <c r="A31" s="312"/>
      <c r="B31" s="315"/>
      <c r="C31" s="318"/>
      <c r="D31" s="318"/>
      <c r="E31" s="318"/>
      <c r="F31" s="321"/>
      <c r="G31" s="301"/>
      <c r="H31" s="301"/>
      <c r="I31" s="301"/>
      <c r="J31" s="300"/>
      <c r="K31" s="300"/>
      <c r="L31" s="300"/>
      <c r="M31" s="300"/>
    </row>
    <row r="32" spans="1:17" ht="15.75" customHeight="1" thickBot="1">
      <c r="A32" s="313"/>
      <c r="B32" s="316"/>
      <c r="C32" s="319"/>
      <c r="D32" s="319"/>
      <c r="E32" s="319"/>
      <c r="F32" s="322"/>
      <c r="G32" s="299"/>
      <c r="H32" s="299"/>
      <c r="I32" s="299"/>
      <c r="J32" s="323"/>
      <c r="K32" s="323"/>
      <c r="L32" s="323"/>
      <c r="M32" s="323"/>
    </row>
    <row r="33" spans="1:13" ht="15.75" customHeight="1">
      <c r="A33" s="311">
        <f>P1Q1!A8</f>
        <v>3</v>
      </c>
      <c r="B33" s="314" t="str">
        <f>P1Q1!B8</f>
        <v>Guaillas Poma Edwin Patricio</v>
      </c>
      <c r="C33" s="317" t="str">
        <f>IF(F33=10,"Supera los aprendizajes requeridos",IF(AND(F33&lt;10,F33&gt;=9),"Domina los aprendizajes requeridos",IF(AND(F33&lt;9,F33&gt;=7),"Alcanza los aprendizajes requeridos",IF(AND(F33&lt;7,F33&gt;4),"Esta próximo a alcanzar los aprendizajes requeridos",IF(AND(F33&lt;=4,F33&gt;0),"No alcanza los aprendizajes requeridos","")))))</f>
        <v/>
      </c>
      <c r="D33" s="317"/>
      <c r="E33" s="317"/>
      <c r="F33" s="320" t="str">
        <f>P1Q1!AX8</f>
        <v/>
      </c>
      <c r="G33" s="295"/>
      <c r="H33" s="296"/>
      <c r="I33" s="296"/>
      <c r="J33" s="297"/>
      <c r="K33" s="297"/>
      <c r="L33" s="297"/>
      <c r="M33" s="297"/>
    </row>
    <row r="34" spans="1:13" ht="15.75" customHeight="1">
      <c r="A34" s="312"/>
      <c r="B34" s="315"/>
      <c r="C34" s="318"/>
      <c r="D34" s="318"/>
      <c r="E34" s="318"/>
      <c r="F34" s="321"/>
      <c r="G34" s="301"/>
      <c r="H34" s="301"/>
      <c r="I34" s="301"/>
      <c r="J34" s="300"/>
      <c r="K34" s="300"/>
      <c r="L34" s="300"/>
      <c r="M34" s="300"/>
    </row>
    <row r="35" spans="1:13" ht="15.75" customHeight="1">
      <c r="A35" s="312"/>
      <c r="B35" s="315"/>
      <c r="C35" s="318"/>
      <c r="D35" s="318"/>
      <c r="E35" s="318"/>
      <c r="F35" s="321"/>
      <c r="G35" s="301"/>
      <c r="H35" s="301"/>
      <c r="I35" s="301"/>
      <c r="J35" s="300"/>
      <c r="K35" s="300"/>
      <c r="L35" s="300"/>
      <c r="M35" s="300"/>
    </row>
    <row r="36" spans="1:13" ht="15.75" customHeight="1" thickBot="1">
      <c r="A36" s="313"/>
      <c r="B36" s="316"/>
      <c r="C36" s="319"/>
      <c r="D36" s="319"/>
      <c r="E36" s="319"/>
      <c r="F36" s="322"/>
      <c r="G36" s="299"/>
      <c r="H36" s="299"/>
      <c r="I36" s="299"/>
      <c r="J36" s="323"/>
      <c r="K36" s="323"/>
      <c r="L36" s="323"/>
      <c r="M36" s="323"/>
    </row>
    <row r="37" spans="1:13" ht="15.75" customHeight="1">
      <c r="A37" s="311">
        <f>P1Q1!A9</f>
        <v>4</v>
      </c>
      <c r="B37" s="314" t="str">
        <f>P1Q1!B9</f>
        <v>Gualán Gualán Kuri Kama</v>
      </c>
      <c r="C37" s="317" t="str">
        <f t="shared" ref="C37:C121" si="1">IF(F37=10,"Supera los aprendizajes requeridos",IF(AND(F37&lt;10,F37&gt;=9),"Domina los aprendizajes requeridos",IF(AND(F37&lt;9,F37&gt;=7),"Alcanza los aprendizajes requeridos",IF(AND(F37&lt;7,F37&gt;4),"Esta próximo a alcanzar los aprendizajes requeridos",IF(AND(F37&lt;=4,F37&gt;0),"No alcanza los aprendizajes requeridos","")))))</f>
        <v/>
      </c>
      <c r="D37" s="317"/>
      <c r="E37" s="317"/>
      <c r="F37" s="320" t="str">
        <f>P1Q1!AX9</f>
        <v/>
      </c>
      <c r="G37" s="295"/>
      <c r="H37" s="296"/>
      <c r="I37" s="296"/>
      <c r="J37" s="297"/>
      <c r="K37" s="297"/>
      <c r="L37" s="297"/>
      <c r="M37" s="297"/>
    </row>
    <row r="38" spans="1:13" ht="15.75" customHeight="1">
      <c r="A38" s="312"/>
      <c r="B38" s="315"/>
      <c r="C38" s="318"/>
      <c r="D38" s="318"/>
      <c r="E38" s="318"/>
      <c r="F38" s="321"/>
      <c r="G38" s="301"/>
      <c r="H38" s="301"/>
      <c r="I38" s="301"/>
      <c r="J38" s="300"/>
      <c r="K38" s="300"/>
      <c r="L38" s="300"/>
      <c r="M38" s="300"/>
    </row>
    <row r="39" spans="1:13" ht="15.75" customHeight="1">
      <c r="A39" s="312"/>
      <c r="B39" s="315"/>
      <c r="C39" s="318"/>
      <c r="D39" s="318"/>
      <c r="E39" s="318"/>
      <c r="F39" s="321"/>
      <c r="G39" s="301"/>
      <c r="H39" s="301"/>
      <c r="I39" s="301"/>
      <c r="J39" s="300"/>
      <c r="K39" s="300"/>
      <c r="L39" s="300"/>
      <c r="M39" s="300"/>
    </row>
    <row r="40" spans="1:13" ht="15.75" customHeight="1" thickBot="1">
      <c r="A40" s="313"/>
      <c r="B40" s="316"/>
      <c r="C40" s="319"/>
      <c r="D40" s="319"/>
      <c r="E40" s="319"/>
      <c r="F40" s="322"/>
      <c r="G40" s="299"/>
      <c r="H40" s="299"/>
      <c r="I40" s="299"/>
      <c r="J40" s="323"/>
      <c r="K40" s="323"/>
      <c r="L40" s="323"/>
      <c r="M40" s="323"/>
    </row>
    <row r="41" spans="1:13" ht="15.75" customHeight="1">
      <c r="A41" s="311">
        <f>P1Q1!A10</f>
        <v>5</v>
      </c>
      <c r="B41" s="314" t="str">
        <f>P1Q1!B10</f>
        <v>Guamán Japón Diego Efraín</v>
      </c>
      <c r="C41" s="317" t="str">
        <f t="shared" si="1"/>
        <v/>
      </c>
      <c r="D41" s="317"/>
      <c r="E41" s="317"/>
      <c r="F41" s="320" t="str">
        <f>P1Q1!AX10</f>
        <v/>
      </c>
      <c r="G41" s="295"/>
      <c r="H41" s="296"/>
      <c r="I41" s="296"/>
      <c r="J41" s="297"/>
      <c r="K41" s="297"/>
      <c r="L41" s="297"/>
      <c r="M41" s="297"/>
    </row>
    <row r="42" spans="1:13" ht="15.75" customHeight="1">
      <c r="A42" s="312"/>
      <c r="B42" s="315"/>
      <c r="C42" s="318"/>
      <c r="D42" s="318"/>
      <c r="E42" s="318"/>
      <c r="F42" s="321"/>
      <c r="G42" s="301"/>
      <c r="H42" s="301"/>
      <c r="I42" s="301"/>
      <c r="J42" s="300"/>
      <c r="K42" s="300"/>
      <c r="L42" s="300"/>
      <c r="M42" s="300"/>
    </row>
    <row r="43" spans="1:13" ht="15.75" customHeight="1">
      <c r="A43" s="312"/>
      <c r="B43" s="315"/>
      <c r="C43" s="318"/>
      <c r="D43" s="318"/>
      <c r="E43" s="318"/>
      <c r="F43" s="321"/>
      <c r="G43" s="301"/>
      <c r="H43" s="301"/>
      <c r="I43" s="301"/>
      <c r="J43" s="300"/>
      <c r="K43" s="300"/>
      <c r="L43" s="300"/>
      <c r="M43" s="300"/>
    </row>
    <row r="44" spans="1:13" ht="15.75" customHeight="1" thickBot="1">
      <c r="A44" s="313"/>
      <c r="B44" s="316"/>
      <c r="C44" s="319"/>
      <c r="D44" s="319"/>
      <c r="E44" s="319"/>
      <c r="F44" s="322"/>
      <c r="G44" s="299"/>
      <c r="H44" s="299"/>
      <c r="I44" s="299"/>
      <c r="J44" s="323"/>
      <c r="K44" s="323"/>
      <c r="L44" s="323"/>
      <c r="M44" s="323"/>
    </row>
    <row r="45" spans="1:13" ht="15.75" customHeight="1">
      <c r="A45" s="311">
        <f>P1Q1!A11</f>
        <v>6</v>
      </c>
      <c r="B45" s="314" t="str">
        <f>P1Q1!B11</f>
        <v>Lozano Guamán Ángel Efraín</v>
      </c>
      <c r="C45" s="317" t="str">
        <f t="shared" si="1"/>
        <v/>
      </c>
      <c r="D45" s="317"/>
      <c r="E45" s="317"/>
      <c r="F45" s="320" t="str">
        <f>P1Q1!AX11</f>
        <v/>
      </c>
      <c r="G45" s="295"/>
      <c r="H45" s="296"/>
      <c r="I45" s="296"/>
      <c r="J45" s="297"/>
      <c r="K45" s="297"/>
      <c r="L45" s="297"/>
      <c r="M45" s="297"/>
    </row>
    <row r="46" spans="1:13" ht="15.75" customHeight="1">
      <c r="A46" s="312"/>
      <c r="B46" s="315"/>
      <c r="C46" s="318"/>
      <c r="D46" s="318"/>
      <c r="E46" s="318"/>
      <c r="F46" s="321"/>
      <c r="G46" s="301"/>
      <c r="H46" s="301"/>
      <c r="I46" s="301"/>
      <c r="J46" s="300"/>
      <c r="K46" s="300"/>
      <c r="L46" s="300"/>
      <c r="M46" s="300"/>
    </row>
    <row r="47" spans="1:13" ht="15.75" customHeight="1">
      <c r="A47" s="312"/>
      <c r="B47" s="315"/>
      <c r="C47" s="318"/>
      <c r="D47" s="318"/>
      <c r="E47" s="318"/>
      <c r="F47" s="321"/>
      <c r="G47" s="301"/>
      <c r="H47" s="301"/>
      <c r="I47" s="301"/>
      <c r="J47" s="300"/>
      <c r="K47" s="300"/>
      <c r="L47" s="300"/>
      <c r="M47" s="300"/>
    </row>
    <row r="48" spans="1:13" ht="15.75" customHeight="1" thickBot="1">
      <c r="A48" s="313"/>
      <c r="B48" s="316"/>
      <c r="C48" s="319"/>
      <c r="D48" s="319"/>
      <c r="E48" s="319"/>
      <c r="F48" s="322"/>
      <c r="G48" s="299"/>
      <c r="H48" s="299"/>
      <c r="I48" s="299"/>
      <c r="J48" s="323"/>
      <c r="K48" s="323"/>
      <c r="L48" s="323"/>
      <c r="M48" s="323"/>
    </row>
    <row r="49" spans="1:13" ht="15.75" customHeight="1">
      <c r="A49" s="311">
        <f>P1Q1!A12</f>
        <v>7</v>
      </c>
      <c r="B49" s="314" t="str">
        <f>P1Q1!B12</f>
        <v>Medina Lozano AtikYupanki</v>
      </c>
      <c r="C49" s="317" t="str">
        <f t="shared" si="1"/>
        <v/>
      </c>
      <c r="D49" s="317"/>
      <c r="E49" s="317"/>
      <c r="F49" s="320" t="str">
        <f>P1Q1!AX12</f>
        <v/>
      </c>
      <c r="G49" s="295"/>
      <c r="H49" s="296"/>
      <c r="I49" s="296"/>
      <c r="J49" s="297"/>
      <c r="K49" s="297"/>
      <c r="L49" s="297"/>
      <c r="M49" s="297"/>
    </row>
    <row r="50" spans="1:13" ht="15.75" customHeight="1">
      <c r="A50" s="312"/>
      <c r="B50" s="315"/>
      <c r="C50" s="318"/>
      <c r="D50" s="318"/>
      <c r="E50" s="318"/>
      <c r="F50" s="321"/>
      <c r="G50" s="301"/>
      <c r="H50" s="301"/>
      <c r="I50" s="301"/>
      <c r="J50" s="300"/>
      <c r="K50" s="300"/>
      <c r="L50" s="300"/>
      <c r="M50" s="300"/>
    </row>
    <row r="51" spans="1:13" ht="15.75" customHeight="1">
      <c r="A51" s="312"/>
      <c r="B51" s="315"/>
      <c r="C51" s="318"/>
      <c r="D51" s="318"/>
      <c r="E51" s="318"/>
      <c r="F51" s="321"/>
      <c r="G51" s="301"/>
      <c r="H51" s="301"/>
      <c r="I51" s="301"/>
      <c r="J51" s="300"/>
      <c r="K51" s="300"/>
      <c r="L51" s="300"/>
      <c r="M51" s="300"/>
    </row>
    <row r="52" spans="1:13" ht="15.75" customHeight="1" thickBot="1">
      <c r="A52" s="313"/>
      <c r="B52" s="316"/>
      <c r="C52" s="319"/>
      <c r="D52" s="319"/>
      <c r="E52" s="319"/>
      <c r="F52" s="322"/>
      <c r="G52" s="299"/>
      <c r="H52" s="299"/>
      <c r="I52" s="299"/>
      <c r="J52" s="323"/>
      <c r="K52" s="323"/>
      <c r="L52" s="323"/>
      <c r="M52" s="323"/>
    </row>
    <row r="53" spans="1:13" ht="15.75" customHeight="1">
      <c r="A53" s="311">
        <f>P1Q1!A13</f>
        <v>8</v>
      </c>
      <c r="B53" s="314" t="str">
        <f>P1Q1!B13</f>
        <v>Minga Guaillas Ana Lucía</v>
      </c>
      <c r="C53" s="317" t="str">
        <f t="shared" si="1"/>
        <v/>
      </c>
      <c r="D53" s="317"/>
      <c r="E53" s="317"/>
      <c r="F53" s="320" t="str">
        <f>P1Q1!AX13</f>
        <v/>
      </c>
      <c r="G53" s="295"/>
      <c r="H53" s="296"/>
      <c r="I53" s="296"/>
      <c r="J53" s="297"/>
      <c r="K53" s="297"/>
      <c r="L53" s="297"/>
      <c r="M53" s="297"/>
    </row>
    <row r="54" spans="1:13" ht="15.75" customHeight="1">
      <c r="A54" s="312"/>
      <c r="B54" s="315"/>
      <c r="C54" s="318"/>
      <c r="D54" s="318"/>
      <c r="E54" s="318"/>
      <c r="F54" s="321"/>
      <c r="G54" s="301"/>
      <c r="H54" s="301"/>
      <c r="I54" s="301"/>
      <c r="J54" s="300"/>
      <c r="K54" s="300"/>
      <c r="L54" s="300"/>
      <c r="M54" s="300"/>
    </row>
    <row r="55" spans="1:13" ht="15.75" customHeight="1">
      <c r="A55" s="312"/>
      <c r="B55" s="315"/>
      <c r="C55" s="318"/>
      <c r="D55" s="318"/>
      <c r="E55" s="318"/>
      <c r="F55" s="321"/>
      <c r="G55" s="301"/>
      <c r="H55" s="301"/>
      <c r="I55" s="301"/>
      <c r="J55" s="300"/>
      <c r="K55" s="300"/>
      <c r="L55" s="300"/>
      <c r="M55" s="300"/>
    </row>
    <row r="56" spans="1:13" ht="15.75" customHeight="1" thickBot="1">
      <c r="A56" s="313"/>
      <c r="B56" s="316"/>
      <c r="C56" s="319"/>
      <c r="D56" s="319"/>
      <c r="E56" s="319"/>
      <c r="F56" s="322"/>
      <c r="G56" s="299"/>
      <c r="H56" s="299"/>
      <c r="I56" s="299"/>
      <c r="J56" s="323"/>
      <c r="K56" s="323"/>
      <c r="L56" s="323"/>
      <c r="M56" s="323"/>
    </row>
    <row r="57" spans="1:13" ht="15.75" customHeight="1">
      <c r="A57" s="311">
        <f>P1Q1!A14</f>
        <v>9</v>
      </c>
      <c r="B57" s="314" t="str">
        <f>P1Q1!B14</f>
        <v>Remache Minga Luis Andrés</v>
      </c>
      <c r="C57" s="317" t="str">
        <f t="shared" si="1"/>
        <v/>
      </c>
      <c r="D57" s="317"/>
      <c r="E57" s="317"/>
      <c r="F57" s="320" t="str">
        <f>P1Q1!AX14</f>
        <v/>
      </c>
      <c r="G57" s="295"/>
      <c r="H57" s="296"/>
      <c r="I57" s="296"/>
      <c r="J57" s="297"/>
      <c r="K57" s="297"/>
      <c r="L57" s="297"/>
      <c r="M57" s="297"/>
    </row>
    <row r="58" spans="1:13" ht="15.75" customHeight="1">
      <c r="A58" s="312"/>
      <c r="B58" s="315"/>
      <c r="C58" s="318"/>
      <c r="D58" s="318"/>
      <c r="E58" s="318"/>
      <c r="F58" s="321"/>
      <c r="G58" s="301"/>
      <c r="H58" s="301"/>
      <c r="I58" s="301"/>
      <c r="J58" s="300"/>
      <c r="K58" s="300"/>
      <c r="L58" s="300"/>
      <c r="M58" s="300"/>
    </row>
    <row r="59" spans="1:13" ht="15.75" customHeight="1">
      <c r="A59" s="312"/>
      <c r="B59" s="315"/>
      <c r="C59" s="318"/>
      <c r="D59" s="318"/>
      <c r="E59" s="318"/>
      <c r="F59" s="321"/>
      <c r="G59" s="301"/>
      <c r="H59" s="301"/>
      <c r="I59" s="301"/>
      <c r="J59" s="300"/>
      <c r="K59" s="300"/>
      <c r="L59" s="300"/>
      <c r="M59" s="300"/>
    </row>
    <row r="60" spans="1:13" ht="15.75" customHeight="1" thickBot="1">
      <c r="A60" s="313"/>
      <c r="B60" s="316"/>
      <c r="C60" s="319"/>
      <c r="D60" s="319"/>
      <c r="E60" s="319"/>
      <c r="F60" s="322"/>
      <c r="G60" s="299"/>
      <c r="H60" s="299"/>
      <c r="I60" s="299"/>
      <c r="J60" s="323"/>
      <c r="K60" s="323"/>
      <c r="L60" s="323"/>
      <c r="M60" s="323"/>
    </row>
    <row r="61" spans="1:13" ht="15.75" customHeight="1">
      <c r="A61" s="311">
        <f>P1Q1!A15</f>
        <v>10</v>
      </c>
      <c r="B61" s="314" t="str">
        <f>P1Q1!B15</f>
        <v>Sarango Gualán Nilda Isabel</v>
      </c>
      <c r="C61" s="317" t="str">
        <f t="shared" si="1"/>
        <v/>
      </c>
      <c r="D61" s="317"/>
      <c r="E61" s="317"/>
      <c r="F61" s="320" t="str">
        <f>P1Q1!AX15</f>
        <v/>
      </c>
      <c r="G61" s="295"/>
      <c r="H61" s="296"/>
      <c r="I61" s="296"/>
      <c r="J61" s="297"/>
      <c r="K61" s="297"/>
      <c r="L61" s="297"/>
      <c r="M61" s="297"/>
    </row>
    <row r="62" spans="1:13" ht="15.75" customHeight="1">
      <c r="A62" s="312"/>
      <c r="B62" s="315"/>
      <c r="C62" s="318"/>
      <c r="D62" s="318"/>
      <c r="E62" s="318"/>
      <c r="F62" s="321"/>
      <c r="G62" s="301"/>
      <c r="H62" s="301"/>
      <c r="I62" s="301"/>
      <c r="J62" s="300"/>
      <c r="K62" s="300"/>
      <c r="L62" s="300"/>
      <c r="M62" s="300"/>
    </row>
    <row r="63" spans="1:13" ht="15.75" customHeight="1">
      <c r="A63" s="312"/>
      <c r="B63" s="315"/>
      <c r="C63" s="318"/>
      <c r="D63" s="318"/>
      <c r="E63" s="318"/>
      <c r="F63" s="321"/>
      <c r="G63" s="301"/>
      <c r="H63" s="301"/>
      <c r="I63" s="301"/>
      <c r="J63" s="300"/>
      <c r="K63" s="300"/>
      <c r="L63" s="300"/>
      <c r="M63" s="300"/>
    </row>
    <row r="64" spans="1:13" ht="15.75" customHeight="1" thickBot="1">
      <c r="A64" s="313"/>
      <c r="B64" s="316"/>
      <c r="C64" s="319"/>
      <c r="D64" s="319"/>
      <c r="E64" s="319"/>
      <c r="F64" s="322"/>
      <c r="G64" s="299"/>
      <c r="H64" s="299"/>
      <c r="I64" s="299"/>
      <c r="J64" s="323"/>
      <c r="K64" s="323"/>
      <c r="L64" s="323"/>
      <c r="M64" s="323"/>
    </row>
    <row r="65" spans="1:13" ht="15.75" customHeight="1">
      <c r="A65" s="311" t="str">
        <f>P1Q1!A16</f>
        <v/>
      </c>
      <c r="B65" s="314" t="str">
        <f>P1Q1!B16</f>
        <v/>
      </c>
      <c r="C65" s="317" t="str">
        <f t="shared" si="1"/>
        <v/>
      </c>
      <c r="D65" s="317"/>
      <c r="E65" s="317"/>
      <c r="F65" s="320" t="str">
        <f>P1Q1!AX16</f>
        <v/>
      </c>
      <c r="G65" s="295"/>
      <c r="H65" s="296"/>
      <c r="I65" s="296"/>
      <c r="J65" s="297"/>
      <c r="K65" s="297"/>
      <c r="L65" s="297"/>
      <c r="M65" s="297"/>
    </row>
    <row r="66" spans="1:13" ht="15.75" customHeight="1">
      <c r="A66" s="312"/>
      <c r="B66" s="315"/>
      <c r="C66" s="318"/>
      <c r="D66" s="318"/>
      <c r="E66" s="318"/>
      <c r="F66" s="321"/>
      <c r="G66" s="301"/>
      <c r="H66" s="301"/>
      <c r="I66" s="301"/>
      <c r="J66" s="300"/>
      <c r="K66" s="300"/>
      <c r="L66" s="300"/>
      <c r="M66" s="300"/>
    </row>
    <row r="67" spans="1:13" ht="15.75" customHeight="1">
      <c r="A67" s="312"/>
      <c r="B67" s="315"/>
      <c r="C67" s="318"/>
      <c r="D67" s="318"/>
      <c r="E67" s="318"/>
      <c r="F67" s="321"/>
      <c r="G67" s="301"/>
      <c r="H67" s="301"/>
      <c r="I67" s="301"/>
      <c r="J67" s="300"/>
      <c r="K67" s="300"/>
      <c r="L67" s="300"/>
      <c r="M67" s="300"/>
    </row>
    <row r="68" spans="1:13" ht="15.75" customHeight="1" thickBot="1">
      <c r="A68" s="313"/>
      <c r="B68" s="316"/>
      <c r="C68" s="319"/>
      <c r="D68" s="319"/>
      <c r="E68" s="319"/>
      <c r="F68" s="322"/>
      <c r="G68" s="299"/>
      <c r="H68" s="299"/>
      <c r="I68" s="299"/>
      <c r="J68" s="323"/>
      <c r="K68" s="323"/>
      <c r="L68" s="323"/>
      <c r="M68" s="323"/>
    </row>
    <row r="69" spans="1:13" ht="15.75" customHeight="1">
      <c r="A69" s="311" t="str">
        <f>P1Q1!A17</f>
        <v/>
      </c>
      <c r="B69" s="314" t="str">
        <f>P1Q1!B17</f>
        <v/>
      </c>
      <c r="C69" s="317" t="str">
        <f t="shared" si="1"/>
        <v/>
      </c>
      <c r="D69" s="317"/>
      <c r="E69" s="317"/>
      <c r="F69" s="320" t="str">
        <f>P1Q1!AX17</f>
        <v/>
      </c>
      <c r="G69" s="295"/>
      <c r="H69" s="296"/>
      <c r="I69" s="296"/>
      <c r="J69" s="297"/>
      <c r="K69" s="297"/>
      <c r="L69" s="297"/>
      <c r="M69" s="297"/>
    </row>
    <row r="70" spans="1:13" ht="15.75" customHeight="1">
      <c r="A70" s="312"/>
      <c r="B70" s="315"/>
      <c r="C70" s="318"/>
      <c r="D70" s="318"/>
      <c r="E70" s="318"/>
      <c r="F70" s="321"/>
      <c r="G70" s="301"/>
      <c r="H70" s="301"/>
      <c r="I70" s="301"/>
      <c r="J70" s="300"/>
      <c r="K70" s="300"/>
      <c r="L70" s="300"/>
      <c r="M70" s="300"/>
    </row>
    <row r="71" spans="1:13" ht="15.75" customHeight="1">
      <c r="A71" s="312"/>
      <c r="B71" s="315"/>
      <c r="C71" s="318"/>
      <c r="D71" s="318"/>
      <c r="E71" s="318"/>
      <c r="F71" s="321"/>
      <c r="G71" s="301"/>
      <c r="H71" s="301"/>
      <c r="I71" s="301"/>
      <c r="J71" s="300"/>
      <c r="K71" s="300"/>
      <c r="L71" s="300"/>
      <c r="M71" s="300"/>
    </row>
    <row r="72" spans="1:13" ht="15.75" customHeight="1" thickBot="1">
      <c r="A72" s="313"/>
      <c r="B72" s="316"/>
      <c r="C72" s="319"/>
      <c r="D72" s="319"/>
      <c r="E72" s="319"/>
      <c r="F72" s="322"/>
      <c r="G72" s="299"/>
      <c r="H72" s="299"/>
      <c r="I72" s="299"/>
      <c r="J72" s="323"/>
      <c r="K72" s="323"/>
      <c r="L72" s="323"/>
      <c r="M72" s="323"/>
    </row>
    <row r="73" spans="1:13" ht="15.75" customHeight="1">
      <c r="A73" s="311" t="str">
        <f>P1Q1!A18</f>
        <v/>
      </c>
      <c r="B73" s="314" t="str">
        <f>P1Q1!B18</f>
        <v/>
      </c>
      <c r="C73" s="317" t="str">
        <f t="shared" si="1"/>
        <v/>
      </c>
      <c r="D73" s="317"/>
      <c r="E73" s="317"/>
      <c r="F73" s="320" t="str">
        <f>P1Q1!AX18</f>
        <v/>
      </c>
      <c r="G73" s="295"/>
      <c r="H73" s="296"/>
      <c r="I73" s="296"/>
      <c r="J73" s="297"/>
      <c r="K73" s="297"/>
      <c r="L73" s="297"/>
      <c r="M73" s="297"/>
    </row>
    <row r="74" spans="1:13" ht="15.75" customHeight="1">
      <c r="A74" s="312"/>
      <c r="B74" s="315"/>
      <c r="C74" s="318"/>
      <c r="D74" s="318"/>
      <c r="E74" s="318"/>
      <c r="F74" s="321"/>
      <c r="G74" s="301"/>
      <c r="H74" s="301"/>
      <c r="I74" s="301"/>
      <c r="J74" s="300"/>
      <c r="K74" s="300"/>
      <c r="L74" s="300"/>
      <c r="M74" s="300"/>
    </row>
    <row r="75" spans="1:13" ht="15.75" customHeight="1">
      <c r="A75" s="312"/>
      <c r="B75" s="315"/>
      <c r="C75" s="318"/>
      <c r="D75" s="318"/>
      <c r="E75" s="318"/>
      <c r="F75" s="321"/>
      <c r="G75" s="301"/>
      <c r="H75" s="301"/>
      <c r="I75" s="301"/>
      <c r="J75" s="300"/>
      <c r="K75" s="300"/>
      <c r="L75" s="300"/>
      <c r="M75" s="300"/>
    </row>
    <row r="76" spans="1:13" ht="15.75" customHeight="1" thickBot="1">
      <c r="A76" s="313"/>
      <c r="B76" s="316"/>
      <c r="C76" s="319"/>
      <c r="D76" s="319"/>
      <c r="E76" s="319"/>
      <c r="F76" s="322"/>
      <c r="G76" s="299"/>
      <c r="H76" s="299"/>
      <c r="I76" s="299"/>
      <c r="J76" s="323"/>
      <c r="K76" s="323"/>
      <c r="L76" s="323"/>
      <c r="M76" s="323"/>
    </row>
    <row r="77" spans="1:13" ht="15.75" customHeight="1">
      <c r="A77" s="311" t="str">
        <f>P1Q1!A19</f>
        <v/>
      </c>
      <c r="B77" s="314" t="str">
        <f>P1Q1!B19</f>
        <v/>
      </c>
      <c r="C77" s="317" t="str">
        <f t="shared" si="1"/>
        <v/>
      </c>
      <c r="D77" s="317"/>
      <c r="E77" s="317"/>
      <c r="F77" s="320" t="str">
        <f>P1Q1!AX19</f>
        <v/>
      </c>
      <c r="G77" s="295"/>
      <c r="H77" s="296"/>
      <c r="I77" s="296"/>
      <c r="J77" s="297"/>
      <c r="K77" s="297"/>
      <c r="L77" s="297"/>
      <c r="M77" s="297"/>
    </row>
    <row r="78" spans="1:13" ht="15.75" customHeight="1">
      <c r="A78" s="312"/>
      <c r="B78" s="315"/>
      <c r="C78" s="318"/>
      <c r="D78" s="318"/>
      <c r="E78" s="318"/>
      <c r="F78" s="321"/>
      <c r="G78" s="301"/>
      <c r="H78" s="301"/>
      <c r="I78" s="301"/>
      <c r="J78" s="300"/>
      <c r="K78" s="300"/>
      <c r="L78" s="300"/>
      <c r="M78" s="300"/>
    </row>
    <row r="79" spans="1:13" ht="15.75" customHeight="1">
      <c r="A79" s="312"/>
      <c r="B79" s="315"/>
      <c r="C79" s="318"/>
      <c r="D79" s="318"/>
      <c r="E79" s="318"/>
      <c r="F79" s="321"/>
      <c r="G79" s="301"/>
      <c r="H79" s="301"/>
      <c r="I79" s="301"/>
      <c r="J79" s="300"/>
      <c r="K79" s="300"/>
      <c r="L79" s="300"/>
      <c r="M79" s="300"/>
    </row>
    <row r="80" spans="1:13" ht="15.75" customHeight="1" thickBot="1">
      <c r="A80" s="313"/>
      <c r="B80" s="316"/>
      <c r="C80" s="319"/>
      <c r="D80" s="319"/>
      <c r="E80" s="319"/>
      <c r="F80" s="322"/>
      <c r="G80" s="299"/>
      <c r="H80" s="299"/>
      <c r="I80" s="299"/>
      <c r="J80" s="323"/>
      <c r="K80" s="323"/>
      <c r="L80" s="323"/>
      <c r="M80" s="323"/>
    </row>
    <row r="81" spans="1:13" ht="15.75" customHeight="1">
      <c r="A81" s="311" t="str">
        <f>P1Q1!A20</f>
        <v/>
      </c>
      <c r="B81" s="314" t="str">
        <f>P1Q1!B20</f>
        <v/>
      </c>
      <c r="C81" s="317" t="str">
        <f t="shared" si="1"/>
        <v/>
      </c>
      <c r="D81" s="317"/>
      <c r="E81" s="317"/>
      <c r="F81" s="320" t="str">
        <f>P1Q1!AX20</f>
        <v/>
      </c>
      <c r="G81" s="295"/>
      <c r="H81" s="296"/>
      <c r="I81" s="296"/>
      <c r="J81" s="297"/>
      <c r="K81" s="297"/>
      <c r="L81" s="297"/>
      <c r="M81" s="297"/>
    </row>
    <row r="82" spans="1:13" ht="15.75" customHeight="1">
      <c r="A82" s="312"/>
      <c r="B82" s="315"/>
      <c r="C82" s="318"/>
      <c r="D82" s="318"/>
      <c r="E82" s="318"/>
      <c r="F82" s="321"/>
      <c r="G82" s="301"/>
      <c r="H82" s="301"/>
      <c r="I82" s="301"/>
      <c r="J82" s="300"/>
      <c r="K82" s="300"/>
      <c r="L82" s="300"/>
      <c r="M82" s="300"/>
    </row>
    <row r="83" spans="1:13" ht="15.75" customHeight="1">
      <c r="A83" s="312"/>
      <c r="B83" s="315"/>
      <c r="C83" s="318"/>
      <c r="D83" s="318"/>
      <c r="E83" s="318"/>
      <c r="F83" s="321"/>
      <c r="G83" s="301"/>
      <c r="H83" s="301"/>
      <c r="I83" s="301"/>
      <c r="J83" s="300"/>
      <c r="K83" s="300"/>
      <c r="L83" s="300"/>
      <c r="M83" s="300"/>
    </row>
    <row r="84" spans="1:13" ht="15.75" customHeight="1" thickBot="1">
      <c r="A84" s="313"/>
      <c r="B84" s="316"/>
      <c r="C84" s="319"/>
      <c r="D84" s="319"/>
      <c r="E84" s="319"/>
      <c r="F84" s="322"/>
      <c r="G84" s="299"/>
      <c r="H84" s="299"/>
      <c r="I84" s="299"/>
      <c r="J84" s="323"/>
      <c r="K84" s="323"/>
      <c r="L84" s="323"/>
      <c r="M84" s="323"/>
    </row>
    <row r="85" spans="1:13" ht="15.75" customHeight="1">
      <c r="A85" s="311" t="str">
        <f>P1Q1!A21</f>
        <v/>
      </c>
      <c r="B85" s="314" t="str">
        <f>P1Q1!B21</f>
        <v/>
      </c>
      <c r="C85" s="317" t="str">
        <f t="shared" si="1"/>
        <v/>
      </c>
      <c r="D85" s="317"/>
      <c r="E85" s="317"/>
      <c r="F85" s="320" t="str">
        <f>P1Q1!AX21</f>
        <v/>
      </c>
      <c r="G85" s="295"/>
      <c r="H85" s="296"/>
      <c r="I85" s="296"/>
      <c r="J85" s="297"/>
      <c r="K85" s="297"/>
      <c r="L85" s="297"/>
      <c r="M85" s="297"/>
    </row>
    <row r="86" spans="1:13" ht="15.75" customHeight="1">
      <c r="A86" s="312"/>
      <c r="B86" s="315"/>
      <c r="C86" s="318"/>
      <c r="D86" s="318"/>
      <c r="E86" s="318"/>
      <c r="F86" s="321"/>
      <c r="G86" s="301"/>
      <c r="H86" s="301"/>
      <c r="I86" s="301"/>
      <c r="J86" s="300"/>
      <c r="K86" s="300"/>
      <c r="L86" s="300"/>
      <c r="M86" s="300"/>
    </row>
    <row r="87" spans="1:13" ht="15.75" customHeight="1">
      <c r="A87" s="312"/>
      <c r="B87" s="315"/>
      <c r="C87" s="318"/>
      <c r="D87" s="318"/>
      <c r="E87" s="318"/>
      <c r="F87" s="321"/>
      <c r="G87" s="301"/>
      <c r="H87" s="301"/>
      <c r="I87" s="301"/>
      <c r="J87" s="300"/>
      <c r="K87" s="300"/>
      <c r="L87" s="300"/>
      <c r="M87" s="300"/>
    </row>
    <row r="88" spans="1:13" ht="15.75" customHeight="1" thickBot="1">
      <c r="A88" s="313"/>
      <c r="B88" s="316"/>
      <c r="C88" s="319"/>
      <c r="D88" s="319"/>
      <c r="E88" s="319"/>
      <c r="F88" s="322"/>
      <c r="G88" s="299"/>
      <c r="H88" s="299"/>
      <c r="I88" s="299"/>
      <c r="J88" s="323"/>
      <c r="K88" s="323"/>
      <c r="L88" s="323"/>
      <c r="M88" s="323"/>
    </row>
    <row r="89" spans="1:13" ht="15.75" customHeight="1">
      <c r="A89" s="311" t="str">
        <f>P1Q1!A22</f>
        <v/>
      </c>
      <c r="B89" s="314" t="str">
        <f>P1Q1!B22</f>
        <v/>
      </c>
      <c r="C89" s="317" t="str">
        <f t="shared" si="1"/>
        <v/>
      </c>
      <c r="D89" s="317"/>
      <c r="E89" s="317"/>
      <c r="F89" s="320" t="str">
        <f>P1Q1!AX22</f>
        <v/>
      </c>
      <c r="G89" s="295"/>
      <c r="H89" s="296"/>
      <c r="I89" s="296"/>
      <c r="J89" s="297"/>
      <c r="K89" s="297"/>
      <c r="L89" s="297"/>
      <c r="M89" s="297"/>
    </row>
    <row r="90" spans="1:13" ht="15.75" customHeight="1">
      <c r="A90" s="312"/>
      <c r="B90" s="315"/>
      <c r="C90" s="318"/>
      <c r="D90" s="318"/>
      <c r="E90" s="318"/>
      <c r="F90" s="321"/>
      <c r="G90" s="301"/>
      <c r="H90" s="301"/>
      <c r="I90" s="301"/>
      <c r="J90" s="300"/>
      <c r="K90" s="300"/>
      <c r="L90" s="300"/>
      <c r="M90" s="300"/>
    </row>
    <row r="91" spans="1:13" ht="15.75" customHeight="1">
      <c r="A91" s="312"/>
      <c r="B91" s="315"/>
      <c r="C91" s="318"/>
      <c r="D91" s="318"/>
      <c r="E91" s="318"/>
      <c r="F91" s="321"/>
      <c r="G91" s="301"/>
      <c r="H91" s="301"/>
      <c r="I91" s="301"/>
      <c r="J91" s="300"/>
      <c r="K91" s="300"/>
      <c r="L91" s="300"/>
      <c r="M91" s="300"/>
    </row>
    <row r="92" spans="1:13" ht="15.75" customHeight="1" thickBot="1">
      <c r="A92" s="313"/>
      <c r="B92" s="316"/>
      <c r="C92" s="319"/>
      <c r="D92" s="319"/>
      <c r="E92" s="319"/>
      <c r="F92" s="322"/>
      <c r="G92" s="299"/>
      <c r="H92" s="299"/>
      <c r="I92" s="299"/>
      <c r="J92" s="323"/>
      <c r="K92" s="323"/>
      <c r="L92" s="323"/>
      <c r="M92" s="323"/>
    </row>
    <row r="93" spans="1:13" ht="15.75" customHeight="1">
      <c r="A93" s="311" t="str">
        <f>P1Q1!A23</f>
        <v/>
      </c>
      <c r="B93" s="314" t="str">
        <f>P1Q1!B23</f>
        <v/>
      </c>
      <c r="C93" s="317" t="str">
        <f t="shared" si="1"/>
        <v/>
      </c>
      <c r="D93" s="317"/>
      <c r="E93" s="317"/>
      <c r="F93" s="320" t="str">
        <f>P1Q1!AX23</f>
        <v/>
      </c>
      <c r="G93" s="295"/>
      <c r="H93" s="296"/>
      <c r="I93" s="296"/>
      <c r="J93" s="297"/>
      <c r="K93" s="297"/>
      <c r="L93" s="297"/>
      <c r="M93" s="297"/>
    </row>
    <row r="94" spans="1:13" ht="15.75" customHeight="1">
      <c r="A94" s="312"/>
      <c r="B94" s="315"/>
      <c r="C94" s="318"/>
      <c r="D94" s="318"/>
      <c r="E94" s="318"/>
      <c r="F94" s="321"/>
      <c r="G94" s="301"/>
      <c r="H94" s="301"/>
      <c r="I94" s="301"/>
      <c r="J94" s="300"/>
      <c r="K94" s="300"/>
      <c r="L94" s="300"/>
      <c r="M94" s="300"/>
    </row>
    <row r="95" spans="1:13" ht="15.75" customHeight="1">
      <c r="A95" s="312"/>
      <c r="B95" s="315"/>
      <c r="C95" s="318"/>
      <c r="D95" s="318"/>
      <c r="E95" s="318"/>
      <c r="F95" s="321"/>
      <c r="G95" s="301"/>
      <c r="H95" s="301"/>
      <c r="I95" s="301"/>
      <c r="J95" s="300"/>
      <c r="K95" s="300"/>
      <c r="L95" s="300"/>
      <c r="M95" s="300"/>
    </row>
    <row r="96" spans="1:13" ht="15.75" customHeight="1" thickBot="1">
      <c r="A96" s="313"/>
      <c r="B96" s="316"/>
      <c r="C96" s="319"/>
      <c r="D96" s="319"/>
      <c r="E96" s="319"/>
      <c r="F96" s="322"/>
      <c r="G96" s="299"/>
      <c r="H96" s="299"/>
      <c r="I96" s="299"/>
      <c r="J96" s="323"/>
      <c r="K96" s="323"/>
      <c r="L96" s="323"/>
      <c r="M96" s="323"/>
    </row>
    <row r="97" spans="1:13" ht="15.75" customHeight="1">
      <c r="A97" s="311" t="str">
        <f>P1Q1!A24</f>
        <v/>
      </c>
      <c r="B97" s="314" t="str">
        <f>P1Q1!B24</f>
        <v/>
      </c>
      <c r="C97" s="317" t="str">
        <f t="shared" si="1"/>
        <v/>
      </c>
      <c r="D97" s="317"/>
      <c r="E97" s="317"/>
      <c r="F97" s="320" t="str">
        <f>P1Q1!AX24</f>
        <v/>
      </c>
      <c r="G97" s="295"/>
      <c r="H97" s="296"/>
      <c r="I97" s="296"/>
      <c r="J97" s="297"/>
      <c r="K97" s="297"/>
      <c r="L97" s="297"/>
      <c r="M97" s="297"/>
    </row>
    <row r="98" spans="1:13" ht="15.75" customHeight="1">
      <c r="A98" s="312"/>
      <c r="B98" s="315"/>
      <c r="C98" s="318"/>
      <c r="D98" s="318"/>
      <c r="E98" s="318"/>
      <c r="F98" s="321"/>
      <c r="G98" s="301"/>
      <c r="H98" s="301"/>
      <c r="I98" s="301"/>
      <c r="J98" s="300"/>
      <c r="K98" s="300"/>
      <c r="L98" s="300"/>
      <c r="M98" s="300"/>
    </row>
    <row r="99" spans="1:13" ht="15.75" customHeight="1">
      <c r="A99" s="312"/>
      <c r="B99" s="315"/>
      <c r="C99" s="318"/>
      <c r="D99" s="318"/>
      <c r="E99" s="318"/>
      <c r="F99" s="321"/>
      <c r="G99" s="301"/>
      <c r="H99" s="301"/>
      <c r="I99" s="301"/>
      <c r="J99" s="300"/>
      <c r="K99" s="300"/>
      <c r="L99" s="300"/>
      <c r="M99" s="300"/>
    </row>
    <row r="100" spans="1:13" ht="15.75" customHeight="1" thickBot="1">
      <c r="A100" s="313"/>
      <c r="B100" s="316"/>
      <c r="C100" s="319"/>
      <c r="D100" s="319"/>
      <c r="E100" s="319"/>
      <c r="F100" s="322"/>
      <c r="G100" s="299"/>
      <c r="H100" s="299"/>
      <c r="I100" s="299"/>
      <c r="J100" s="323"/>
      <c r="K100" s="323"/>
      <c r="L100" s="323"/>
      <c r="M100" s="323"/>
    </row>
    <row r="101" spans="1:13" ht="15.75" customHeight="1">
      <c r="A101" s="311" t="str">
        <f>P1Q1!A25</f>
        <v/>
      </c>
      <c r="B101" s="314" t="str">
        <f>P1Q1!B25</f>
        <v/>
      </c>
      <c r="C101" s="317" t="str">
        <f t="shared" si="1"/>
        <v/>
      </c>
      <c r="D101" s="317"/>
      <c r="E101" s="317"/>
      <c r="F101" s="320" t="str">
        <f>P1Q1!AX25</f>
        <v/>
      </c>
      <c r="G101" s="295"/>
      <c r="H101" s="296"/>
      <c r="I101" s="296"/>
      <c r="J101" s="297"/>
      <c r="K101" s="297"/>
      <c r="L101" s="297"/>
      <c r="M101" s="297"/>
    </row>
    <row r="102" spans="1:13" ht="15.75" customHeight="1">
      <c r="A102" s="312"/>
      <c r="B102" s="315"/>
      <c r="C102" s="318"/>
      <c r="D102" s="318"/>
      <c r="E102" s="318"/>
      <c r="F102" s="321"/>
      <c r="G102" s="301"/>
      <c r="H102" s="301"/>
      <c r="I102" s="301"/>
      <c r="J102" s="300"/>
      <c r="K102" s="300"/>
      <c r="L102" s="300"/>
      <c r="M102" s="300"/>
    </row>
    <row r="103" spans="1:13" ht="15.75" customHeight="1">
      <c r="A103" s="312"/>
      <c r="B103" s="315"/>
      <c r="C103" s="318"/>
      <c r="D103" s="318"/>
      <c r="E103" s="318"/>
      <c r="F103" s="321"/>
      <c r="G103" s="301"/>
      <c r="H103" s="301"/>
      <c r="I103" s="301"/>
      <c r="J103" s="300"/>
      <c r="K103" s="300"/>
      <c r="L103" s="300"/>
      <c r="M103" s="300"/>
    </row>
    <row r="104" spans="1:13" ht="15.75" customHeight="1" thickBot="1">
      <c r="A104" s="313"/>
      <c r="B104" s="316"/>
      <c r="C104" s="319"/>
      <c r="D104" s="319"/>
      <c r="E104" s="319"/>
      <c r="F104" s="322"/>
      <c r="G104" s="299"/>
      <c r="H104" s="299"/>
      <c r="I104" s="299"/>
      <c r="J104" s="323"/>
      <c r="K104" s="323"/>
      <c r="L104" s="323"/>
      <c r="M104" s="323"/>
    </row>
    <row r="105" spans="1:13" ht="15.75" customHeight="1">
      <c r="A105" s="311" t="str">
        <f>P1Q1!A26</f>
        <v/>
      </c>
      <c r="B105" s="314" t="str">
        <f>P1Q1!B26</f>
        <v/>
      </c>
      <c r="C105" s="317" t="str">
        <f t="shared" si="1"/>
        <v/>
      </c>
      <c r="D105" s="317"/>
      <c r="E105" s="317"/>
      <c r="F105" s="320" t="str">
        <f>P1Q1!AX26</f>
        <v/>
      </c>
      <c r="G105" s="295"/>
      <c r="H105" s="296"/>
      <c r="I105" s="296"/>
      <c r="J105" s="297"/>
      <c r="K105" s="297"/>
      <c r="L105" s="297"/>
      <c r="M105" s="297"/>
    </row>
    <row r="106" spans="1:13" ht="15.75" customHeight="1">
      <c r="A106" s="312"/>
      <c r="B106" s="315"/>
      <c r="C106" s="318"/>
      <c r="D106" s="318"/>
      <c r="E106" s="318"/>
      <c r="F106" s="321"/>
      <c r="G106" s="301"/>
      <c r="H106" s="301"/>
      <c r="I106" s="301"/>
      <c r="J106" s="300"/>
      <c r="K106" s="300"/>
      <c r="L106" s="300"/>
      <c r="M106" s="300"/>
    </row>
    <row r="107" spans="1:13" ht="15.75" customHeight="1">
      <c r="A107" s="312"/>
      <c r="B107" s="315"/>
      <c r="C107" s="318"/>
      <c r="D107" s="318"/>
      <c r="E107" s="318"/>
      <c r="F107" s="321"/>
      <c r="G107" s="301"/>
      <c r="H107" s="301"/>
      <c r="I107" s="301"/>
      <c r="J107" s="300"/>
      <c r="K107" s="300"/>
      <c r="L107" s="300"/>
      <c r="M107" s="300"/>
    </row>
    <row r="108" spans="1:13" ht="15.75" customHeight="1" thickBot="1">
      <c r="A108" s="313"/>
      <c r="B108" s="316"/>
      <c r="C108" s="319"/>
      <c r="D108" s="319"/>
      <c r="E108" s="319"/>
      <c r="F108" s="322"/>
      <c r="G108" s="299"/>
      <c r="H108" s="299"/>
      <c r="I108" s="299"/>
      <c r="J108" s="323"/>
      <c r="K108" s="323"/>
      <c r="L108" s="323"/>
      <c r="M108" s="323"/>
    </row>
    <row r="109" spans="1:13" ht="15.75" customHeight="1">
      <c r="A109" s="311" t="str">
        <f>P1Q1!A27</f>
        <v/>
      </c>
      <c r="B109" s="314" t="str">
        <f>P1Q1!B27</f>
        <v/>
      </c>
      <c r="C109" s="317" t="str">
        <f t="shared" si="1"/>
        <v/>
      </c>
      <c r="D109" s="317"/>
      <c r="E109" s="317"/>
      <c r="F109" s="320" t="str">
        <f>P1Q1!AX27</f>
        <v/>
      </c>
      <c r="G109" s="295"/>
      <c r="H109" s="296"/>
      <c r="I109" s="296"/>
      <c r="J109" s="297"/>
      <c r="K109" s="297"/>
      <c r="L109" s="297"/>
      <c r="M109" s="297"/>
    </row>
    <row r="110" spans="1:13" ht="15.75" customHeight="1">
      <c r="A110" s="312"/>
      <c r="B110" s="315"/>
      <c r="C110" s="318"/>
      <c r="D110" s="318"/>
      <c r="E110" s="318"/>
      <c r="F110" s="321"/>
      <c r="G110" s="301"/>
      <c r="H110" s="301"/>
      <c r="I110" s="301"/>
      <c r="J110" s="300"/>
      <c r="K110" s="300"/>
      <c r="L110" s="300"/>
      <c r="M110" s="300"/>
    </row>
    <row r="111" spans="1:13" ht="15.75" customHeight="1">
      <c r="A111" s="312"/>
      <c r="B111" s="315"/>
      <c r="C111" s="318"/>
      <c r="D111" s="318"/>
      <c r="E111" s="318"/>
      <c r="F111" s="321"/>
      <c r="G111" s="301"/>
      <c r="H111" s="301"/>
      <c r="I111" s="301"/>
      <c r="J111" s="300"/>
      <c r="K111" s="300"/>
      <c r="L111" s="300"/>
      <c r="M111" s="300"/>
    </row>
    <row r="112" spans="1:13" ht="15.75" customHeight="1" thickBot="1">
      <c r="A112" s="313"/>
      <c r="B112" s="316"/>
      <c r="C112" s="319"/>
      <c r="D112" s="319"/>
      <c r="E112" s="319"/>
      <c r="F112" s="322"/>
      <c r="G112" s="299"/>
      <c r="H112" s="299"/>
      <c r="I112" s="299"/>
      <c r="J112" s="323"/>
      <c r="K112" s="323"/>
      <c r="L112" s="323"/>
      <c r="M112" s="323"/>
    </row>
    <row r="113" spans="1:13" ht="15.75" customHeight="1">
      <c r="A113" s="311" t="str">
        <f>P1Q1!A28</f>
        <v/>
      </c>
      <c r="B113" s="314" t="str">
        <f>P1Q1!B28</f>
        <v/>
      </c>
      <c r="C113" s="317" t="str">
        <f t="shared" si="1"/>
        <v/>
      </c>
      <c r="D113" s="317"/>
      <c r="E113" s="317"/>
      <c r="F113" s="320" t="str">
        <f>P1Q1!AX28</f>
        <v/>
      </c>
      <c r="G113" s="295"/>
      <c r="H113" s="296"/>
      <c r="I113" s="296"/>
      <c r="J113" s="297"/>
      <c r="K113" s="297"/>
      <c r="L113" s="297"/>
      <c r="M113" s="297"/>
    </row>
    <row r="114" spans="1:13" ht="15.75" customHeight="1">
      <c r="A114" s="312"/>
      <c r="B114" s="315"/>
      <c r="C114" s="318"/>
      <c r="D114" s="318"/>
      <c r="E114" s="318"/>
      <c r="F114" s="321"/>
      <c r="G114" s="301"/>
      <c r="H114" s="301"/>
      <c r="I114" s="301"/>
      <c r="J114" s="300"/>
      <c r="K114" s="300"/>
      <c r="L114" s="300"/>
      <c r="M114" s="300"/>
    </row>
    <row r="115" spans="1:13" ht="15.75" customHeight="1">
      <c r="A115" s="312"/>
      <c r="B115" s="315"/>
      <c r="C115" s="318"/>
      <c r="D115" s="318"/>
      <c r="E115" s="318"/>
      <c r="F115" s="321"/>
      <c r="G115" s="301"/>
      <c r="H115" s="301"/>
      <c r="I115" s="301"/>
      <c r="J115" s="300"/>
      <c r="K115" s="300"/>
      <c r="L115" s="300"/>
      <c r="M115" s="300"/>
    </row>
    <row r="116" spans="1:13" ht="15.75" customHeight="1" thickBot="1">
      <c r="A116" s="313"/>
      <c r="B116" s="316"/>
      <c r="C116" s="319"/>
      <c r="D116" s="319"/>
      <c r="E116" s="319"/>
      <c r="F116" s="322"/>
      <c r="G116" s="299"/>
      <c r="H116" s="299"/>
      <c r="I116" s="299"/>
      <c r="J116" s="323"/>
      <c r="K116" s="323"/>
      <c r="L116" s="323"/>
      <c r="M116" s="323"/>
    </row>
    <row r="117" spans="1:13" ht="15.75" customHeight="1">
      <c r="A117" s="311" t="str">
        <f>P1Q1!A29</f>
        <v/>
      </c>
      <c r="B117" s="314" t="str">
        <f>P1Q1!B29</f>
        <v/>
      </c>
      <c r="C117" s="317" t="str">
        <f t="shared" si="1"/>
        <v/>
      </c>
      <c r="D117" s="317"/>
      <c r="E117" s="317"/>
      <c r="F117" s="320" t="str">
        <f>P1Q1!AX29</f>
        <v/>
      </c>
      <c r="G117" s="295"/>
      <c r="H117" s="296"/>
      <c r="I117" s="296"/>
      <c r="J117" s="297"/>
      <c r="K117" s="297"/>
      <c r="L117" s="297"/>
      <c r="M117" s="297"/>
    </row>
    <row r="118" spans="1:13" ht="15.75" customHeight="1">
      <c r="A118" s="312"/>
      <c r="B118" s="315"/>
      <c r="C118" s="318"/>
      <c r="D118" s="318"/>
      <c r="E118" s="318"/>
      <c r="F118" s="321"/>
      <c r="G118" s="301"/>
      <c r="H118" s="301"/>
      <c r="I118" s="301"/>
      <c r="J118" s="300"/>
      <c r="K118" s="300"/>
      <c r="L118" s="300"/>
      <c r="M118" s="300"/>
    </row>
    <row r="119" spans="1:13" ht="15.75" customHeight="1">
      <c r="A119" s="312"/>
      <c r="B119" s="315"/>
      <c r="C119" s="318"/>
      <c r="D119" s="318"/>
      <c r="E119" s="318"/>
      <c r="F119" s="321"/>
      <c r="G119" s="301"/>
      <c r="H119" s="301"/>
      <c r="I119" s="301"/>
      <c r="J119" s="300"/>
      <c r="K119" s="300"/>
      <c r="L119" s="300"/>
      <c r="M119" s="300"/>
    </row>
    <row r="120" spans="1:13" ht="15.75" customHeight="1" thickBot="1">
      <c r="A120" s="313"/>
      <c r="B120" s="316"/>
      <c r="C120" s="319"/>
      <c r="D120" s="319"/>
      <c r="E120" s="319"/>
      <c r="F120" s="322"/>
      <c r="G120" s="299"/>
      <c r="H120" s="299"/>
      <c r="I120" s="299"/>
      <c r="J120" s="323"/>
      <c r="K120" s="323"/>
      <c r="L120" s="323"/>
      <c r="M120" s="323"/>
    </row>
    <row r="121" spans="1:13" ht="15.75" customHeight="1">
      <c r="A121" s="311" t="str">
        <f>P1Q1!A30</f>
        <v/>
      </c>
      <c r="B121" s="314" t="str">
        <f>P1Q1!B30</f>
        <v/>
      </c>
      <c r="C121" s="317" t="str">
        <f t="shared" si="1"/>
        <v/>
      </c>
      <c r="D121" s="317"/>
      <c r="E121" s="317"/>
      <c r="F121" s="320" t="str">
        <f>P1Q1!AX30</f>
        <v/>
      </c>
      <c r="G121" s="295"/>
      <c r="H121" s="296"/>
      <c r="I121" s="296"/>
      <c r="J121" s="297"/>
      <c r="K121" s="297"/>
      <c r="L121" s="297"/>
      <c r="M121" s="297"/>
    </row>
    <row r="122" spans="1:13" ht="15.75" customHeight="1">
      <c r="A122" s="312"/>
      <c r="B122" s="315"/>
      <c r="C122" s="318"/>
      <c r="D122" s="318"/>
      <c r="E122" s="318"/>
      <c r="F122" s="321"/>
      <c r="G122" s="301"/>
      <c r="H122" s="301"/>
      <c r="I122" s="301"/>
      <c r="J122" s="300"/>
      <c r="K122" s="300"/>
      <c r="L122" s="300"/>
      <c r="M122" s="300"/>
    </row>
    <row r="123" spans="1:13" ht="15.75" customHeight="1">
      <c r="A123" s="312"/>
      <c r="B123" s="315"/>
      <c r="C123" s="318"/>
      <c r="D123" s="318"/>
      <c r="E123" s="318"/>
      <c r="F123" s="321"/>
      <c r="G123" s="301"/>
      <c r="H123" s="301"/>
      <c r="I123" s="301"/>
      <c r="J123" s="300"/>
      <c r="K123" s="300"/>
      <c r="L123" s="300"/>
      <c r="M123" s="300"/>
    </row>
    <row r="124" spans="1:13" ht="15.75" customHeight="1" thickBot="1">
      <c r="A124" s="313"/>
      <c r="B124" s="316"/>
      <c r="C124" s="319"/>
      <c r="D124" s="319"/>
      <c r="E124" s="319"/>
      <c r="F124" s="322"/>
      <c r="G124" s="299"/>
      <c r="H124" s="299"/>
      <c r="I124" s="299"/>
      <c r="J124" s="323"/>
      <c r="K124" s="323"/>
      <c r="L124" s="323"/>
      <c r="M124" s="323"/>
    </row>
    <row r="125" spans="1:13" ht="15.75" customHeight="1">
      <c r="A125" s="311" t="str">
        <f>P1Q1!A31</f>
        <v/>
      </c>
      <c r="B125" s="314" t="str">
        <f>P1Q1!B31</f>
        <v/>
      </c>
      <c r="C125" s="317" t="str">
        <f t="shared" ref="C125:C209" si="2">IF(F125=10,"Supera los aprendizajes requeridos",IF(AND(F125&lt;10,F125&gt;=9),"Domina los aprendizajes requeridos",IF(AND(F125&lt;9,F125&gt;=7),"Alcanza los aprendizajes requeridos",IF(AND(F125&lt;7,F125&gt;4),"Esta próximo a alcanzar los aprendizajes requeridos",IF(AND(F125&lt;=4,F125&gt;0),"No alcanza los aprendizajes requeridos","")))))</f>
        <v/>
      </c>
      <c r="D125" s="317"/>
      <c r="E125" s="317"/>
      <c r="F125" s="320" t="str">
        <f>P1Q1!AX31</f>
        <v/>
      </c>
      <c r="G125" s="295"/>
      <c r="H125" s="296"/>
      <c r="I125" s="296"/>
      <c r="J125" s="297"/>
      <c r="K125" s="297"/>
      <c r="L125" s="297"/>
      <c r="M125" s="297"/>
    </row>
    <row r="126" spans="1:13" ht="15.75" customHeight="1">
      <c r="A126" s="312"/>
      <c r="B126" s="315"/>
      <c r="C126" s="318"/>
      <c r="D126" s="318"/>
      <c r="E126" s="318"/>
      <c r="F126" s="321"/>
      <c r="G126" s="301"/>
      <c r="H126" s="301"/>
      <c r="I126" s="301"/>
      <c r="J126" s="300"/>
      <c r="K126" s="300"/>
      <c r="L126" s="300"/>
      <c r="M126" s="300"/>
    </row>
    <row r="127" spans="1:13" ht="15.75" customHeight="1">
      <c r="A127" s="312"/>
      <c r="B127" s="315"/>
      <c r="C127" s="318"/>
      <c r="D127" s="318"/>
      <c r="E127" s="318"/>
      <c r="F127" s="321"/>
      <c r="G127" s="301"/>
      <c r="H127" s="301"/>
      <c r="I127" s="301"/>
      <c r="J127" s="300"/>
      <c r="K127" s="300"/>
      <c r="L127" s="300"/>
      <c r="M127" s="300"/>
    </row>
    <row r="128" spans="1:13" ht="15.75" customHeight="1" thickBot="1">
      <c r="A128" s="313"/>
      <c r="B128" s="316"/>
      <c r="C128" s="319"/>
      <c r="D128" s="319"/>
      <c r="E128" s="319"/>
      <c r="F128" s="322"/>
      <c r="G128" s="299"/>
      <c r="H128" s="299"/>
      <c r="I128" s="299"/>
      <c r="J128" s="323"/>
      <c r="K128" s="323"/>
      <c r="L128" s="323"/>
      <c r="M128" s="323"/>
    </row>
    <row r="129" spans="1:13" ht="15.75" customHeight="1">
      <c r="A129" s="311" t="str">
        <f>P1Q1!A32</f>
        <v/>
      </c>
      <c r="B129" s="314" t="str">
        <f>P1Q1!B32</f>
        <v/>
      </c>
      <c r="C129" s="317" t="str">
        <f t="shared" si="2"/>
        <v/>
      </c>
      <c r="D129" s="317"/>
      <c r="E129" s="317"/>
      <c r="F129" s="320" t="str">
        <f>P1Q1!AX32</f>
        <v/>
      </c>
      <c r="G129" s="295"/>
      <c r="H129" s="296"/>
      <c r="I129" s="296"/>
      <c r="J129" s="297"/>
      <c r="K129" s="297"/>
      <c r="L129" s="297"/>
      <c r="M129" s="297"/>
    </row>
    <row r="130" spans="1:13" ht="15.75" customHeight="1">
      <c r="A130" s="312"/>
      <c r="B130" s="315"/>
      <c r="C130" s="318"/>
      <c r="D130" s="318"/>
      <c r="E130" s="318"/>
      <c r="F130" s="321"/>
      <c r="G130" s="301"/>
      <c r="H130" s="301"/>
      <c r="I130" s="301"/>
      <c r="J130" s="300"/>
      <c r="K130" s="300"/>
      <c r="L130" s="300"/>
      <c r="M130" s="300"/>
    </row>
    <row r="131" spans="1:13" ht="15.75" customHeight="1">
      <c r="A131" s="312"/>
      <c r="B131" s="315"/>
      <c r="C131" s="318"/>
      <c r="D131" s="318"/>
      <c r="E131" s="318"/>
      <c r="F131" s="321"/>
      <c r="G131" s="301"/>
      <c r="H131" s="301"/>
      <c r="I131" s="301"/>
      <c r="J131" s="300"/>
      <c r="K131" s="300"/>
      <c r="L131" s="300"/>
      <c r="M131" s="300"/>
    </row>
    <row r="132" spans="1:13" ht="15.75" customHeight="1" thickBot="1">
      <c r="A132" s="313"/>
      <c r="B132" s="316"/>
      <c r="C132" s="319"/>
      <c r="D132" s="319"/>
      <c r="E132" s="319"/>
      <c r="F132" s="322"/>
      <c r="G132" s="299"/>
      <c r="H132" s="299"/>
      <c r="I132" s="299"/>
      <c r="J132" s="323"/>
      <c r="K132" s="323"/>
      <c r="L132" s="323"/>
      <c r="M132" s="323"/>
    </row>
    <row r="133" spans="1:13" ht="15.75" customHeight="1">
      <c r="A133" s="311" t="str">
        <f>P1Q1!A33</f>
        <v/>
      </c>
      <c r="B133" s="314" t="str">
        <f>P1Q1!B33</f>
        <v/>
      </c>
      <c r="C133" s="317" t="str">
        <f t="shared" si="2"/>
        <v/>
      </c>
      <c r="D133" s="317"/>
      <c r="E133" s="317"/>
      <c r="F133" s="320" t="str">
        <f>P1Q1!AX33</f>
        <v/>
      </c>
      <c r="G133" s="295"/>
      <c r="H133" s="296"/>
      <c r="I133" s="296"/>
      <c r="J133" s="297"/>
      <c r="K133" s="297"/>
      <c r="L133" s="297"/>
      <c r="M133" s="297"/>
    </row>
    <row r="134" spans="1:13" ht="15.75" customHeight="1">
      <c r="A134" s="312"/>
      <c r="B134" s="315"/>
      <c r="C134" s="318"/>
      <c r="D134" s="318"/>
      <c r="E134" s="318"/>
      <c r="F134" s="321"/>
      <c r="G134" s="301"/>
      <c r="H134" s="301"/>
      <c r="I134" s="301"/>
      <c r="J134" s="300"/>
      <c r="K134" s="300"/>
      <c r="L134" s="300"/>
      <c r="M134" s="300"/>
    </row>
    <row r="135" spans="1:13" ht="15.75" customHeight="1">
      <c r="A135" s="312"/>
      <c r="B135" s="315"/>
      <c r="C135" s="318"/>
      <c r="D135" s="318"/>
      <c r="E135" s="318"/>
      <c r="F135" s="321"/>
      <c r="G135" s="301"/>
      <c r="H135" s="301"/>
      <c r="I135" s="301"/>
      <c r="J135" s="300"/>
      <c r="K135" s="300"/>
      <c r="L135" s="300"/>
      <c r="M135" s="300"/>
    </row>
    <row r="136" spans="1:13" ht="15.75" customHeight="1" thickBot="1">
      <c r="A136" s="313"/>
      <c r="B136" s="316"/>
      <c r="C136" s="319"/>
      <c r="D136" s="319"/>
      <c r="E136" s="319"/>
      <c r="F136" s="322"/>
      <c r="G136" s="299"/>
      <c r="H136" s="299"/>
      <c r="I136" s="299"/>
      <c r="J136" s="323"/>
      <c r="K136" s="323"/>
      <c r="L136" s="323"/>
      <c r="M136" s="323"/>
    </row>
    <row r="137" spans="1:13" ht="15.75" customHeight="1">
      <c r="A137" s="311" t="str">
        <f>P1Q1!A34</f>
        <v/>
      </c>
      <c r="B137" s="314" t="str">
        <f>P1Q1!B34</f>
        <v/>
      </c>
      <c r="C137" s="317" t="str">
        <f t="shared" si="2"/>
        <v/>
      </c>
      <c r="D137" s="317"/>
      <c r="E137" s="317"/>
      <c r="F137" s="320" t="str">
        <f>P1Q1!AX34</f>
        <v/>
      </c>
      <c r="G137" s="295"/>
      <c r="H137" s="296"/>
      <c r="I137" s="296"/>
      <c r="J137" s="297"/>
      <c r="K137" s="297"/>
      <c r="L137" s="297"/>
      <c r="M137" s="297"/>
    </row>
    <row r="138" spans="1:13" ht="15.75" customHeight="1">
      <c r="A138" s="312"/>
      <c r="B138" s="315"/>
      <c r="C138" s="318"/>
      <c r="D138" s="318"/>
      <c r="E138" s="318"/>
      <c r="F138" s="321"/>
      <c r="G138" s="301"/>
      <c r="H138" s="301"/>
      <c r="I138" s="301"/>
      <c r="J138" s="300"/>
      <c r="K138" s="300"/>
      <c r="L138" s="300"/>
      <c r="M138" s="300"/>
    </row>
    <row r="139" spans="1:13" ht="15.75" customHeight="1">
      <c r="A139" s="312"/>
      <c r="B139" s="315"/>
      <c r="C139" s="318"/>
      <c r="D139" s="318"/>
      <c r="E139" s="318"/>
      <c r="F139" s="321"/>
      <c r="G139" s="301"/>
      <c r="H139" s="301"/>
      <c r="I139" s="301"/>
      <c r="J139" s="300"/>
      <c r="K139" s="300"/>
      <c r="L139" s="300"/>
      <c r="M139" s="300"/>
    </row>
    <row r="140" spans="1:13" ht="15.75" customHeight="1" thickBot="1">
      <c r="A140" s="313"/>
      <c r="B140" s="316"/>
      <c r="C140" s="319"/>
      <c r="D140" s="319"/>
      <c r="E140" s="319"/>
      <c r="F140" s="322"/>
      <c r="G140" s="299"/>
      <c r="H140" s="299"/>
      <c r="I140" s="299"/>
      <c r="J140" s="323"/>
      <c r="K140" s="323"/>
      <c r="L140" s="323"/>
      <c r="M140" s="323"/>
    </row>
    <row r="141" spans="1:13" ht="15.75" customHeight="1">
      <c r="A141" s="311" t="str">
        <f>P1Q1!A35</f>
        <v/>
      </c>
      <c r="B141" s="314" t="str">
        <f>P1Q1!B35</f>
        <v/>
      </c>
      <c r="C141" s="317" t="str">
        <f t="shared" si="2"/>
        <v/>
      </c>
      <c r="D141" s="317"/>
      <c r="E141" s="317"/>
      <c r="F141" s="320" t="str">
        <f>P1Q1!AX35</f>
        <v/>
      </c>
      <c r="G141" s="295"/>
      <c r="H141" s="296"/>
      <c r="I141" s="296"/>
      <c r="J141" s="297"/>
      <c r="K141" s="297"/>
      <c r="L141" s="297"/>
      <c r="M141" s="297"/>
    </row>
    <row r="142" spans="1:13" ht="15.75" customHeight="1">
      <c r="A142" s="312"/>
      <c r="B142" s="315"/>
      <c r="C142" s="318"/>
      <c r="D142" s="318"/>
      <c r="E142" s="318"/>
      <c r="F142" s="321"/>
      <c r="G142" s="301"/>
      <c r="H142" s="301"/>
      <c r="I142" s="301"/>
      <c r="J142" s="300"/>
      <c r="K142" s="300"/>
      <c r="L142" s="300"/>
      <c r="M142" s="300"/>
    </row>
    <row r="143" spans="1:13" ht="15.75" customHeight="1">
      <c r="A143" s="312"/>
      <c r="B143" s="315"/>
      <c r="C143" s="318"/>
      <c r="D143" s="318"/>
      <c r="E143" s="318"/>
      <c r="F143" s="321"/>
      <c r="G143" s="301"/>
      <c r="H143" s="301"/>
      <c r="I143" s="301"/>
      <c r="J143" s="300"/>
      <c r="K143" s="300"/>
      <c r="L143" s="300"/>
      <c r="M143" s="300"/>
    </row>
    <row r="144" spans="1:13" ht="15.75" customHeight="1" thickBot="1">
      <c r="A144" s="313"/>
      <c r="B144" s="316"/>
      <c r="C144" s="319"/>
      <c r="D144" s="319"/>
      <c r="E144" s="319"/>
      <c r="F144" s="322"/>
      <c r="G144" s="299"/>
      <c r="H144" s="299"/>
      <c r="I144" s="299"/>
      <c r="J144" s="323"/>
      <c r="K144" s="323"/>
      <c r="L144" s="323"/>
      <c r="M144" s="323"/>
    </row>
    <row r="145" spans="1:13" ht="15.75" customHeight="1">
      <c r="A145" s="311" t="str">
        <f>P1Q1!A36</f>
        <v/>
      </c>
      <c r="B145" s="314" t="str">
        <f>P1Q1!B36</f>
        <v/>
      </c>
      <c r="C145" s="317" t="str">
        <f t="shared" si="2"/>
        <v/>
      </c>
      <c r="D145" s="317"/>
      <c r="E145" s="317"/>
      <c r="F145" s="320" t="str">
        <f>P1Q1!AX36</f>
        <v/>
      </c>
      <c r="G145" s="295"/>
      <c r="H145" s="296"/>
      <c r="I145" s="296"/>
      <c r="J145" s="297"/>
      <c r="K145" s="297"/>
      <c r="L145" s="297"/>
      <c r="M145" s="297"/>
    </row>
    <row r="146" spans="1:13" ht="15.75" customHeight="1">
      <c r="A146" s="312"/>
      <c r="B146" s="315"/>
      <c r="C146" s="318"/>
      <c r="D146" s="318"/>
      <c r="E146" s="318"/>
      <c r="F146" s="321"/>
      <c r="G146" s="301"/>
      <c r="H146" s="301"/>
      <c r="I146" s="301"/>
      <c r="J146" s="300"/>
      <c r="K146" s="300"/>
      <c r="L146" s="300"/>
      <c r="M146" s="300"/>
    </row>
    <row r="147" spans="1:13" ht="15.75" customHeight="1">
      <c r="A147" s="312"/>
      <c r="B147" s="315"/>
      <c r="C147" s="318"/>
      <c r="D147" s="318"/>
      <c r="E147" s="318"/>
      <c r="F147" s="321"/>
      <c r="G147" s="301"/>
      <c r="H147" s="301"/>
      <c r="I147" s="301"/>
      <c r="J147" s="300"/>
      <c r="K147" s="300"/>
      <c r="L147" s="300"/>
      <c r="M147" s="300"/>
    </row>
    <row r="148" spans="1:13" ht="15.75" customHeight="1" thickBot="1">
      <c r="A148" s="313"/>
      <c r="B148" s="316"/>
      <c r="C148" s="319"/>
      <c r="D148" s="319"/>
      <c r="E148" s="319"/>
      <c r="F148" s="322"/>
      <c r="G148" s="299"/>
      <c r="H148" s="299"/>
      <c r="I148" s="299"/>
      <c r="J148" s="323"/>
      <c r="K148" s="323"/>
      <c r="L148" s="323"/>
      <c r="M148" s="323"/>
    </row>
    <row r="149" spans="1:13" ht="15.75" customHeight="1">
      <c r="A149" s="311" t="str">
        <f>P1Q1!A37</f>
        <v/>
      </c>
      <c r="B149" s="314" t="str">
        <f>P1Q1!B37</f>
        <v/>
      </c>
      <c r="C149" s="317" t="str">
        <f t="shared" si="2"/>
        <v/>
      </c>
      <c r="D149" s="317"/>
      <c r="E149" s="317"/>
      <c r="F149" s="320" t="str">
        <f>P1Q1!AX37</f>
        <v/>
      </c>
      <c r="G149" s="295"/>
      <c r="H149" s="296"/>
      <c r="I149" s="296"/>
      <c r="J149" s="297"/>
      <c r="K149" s="297"/>
      <c r="L149" s="297"/>
      <c r="M149" s="297"/>
    </row>
    <row r="150" spans="1:13" ht="15.75" customHeight="1">
      <c r="A150" s="312"/>
      <c r="B150" s="315"/>
      <c r="C150" s="318"/>
      <c r="D150" s="318"/>
      <c r="E150" s="318"/>
      <c r="F150" s="321"/>
      <c r="G150" s="301"/>
      <c r="H150" s="301"/>
      <c r="I150" s="301"/>
      <c r="J150" s="300"/>
      <c r="K150" s="300"/>
      <c r="L150" s="300"/>
      <c r="M150" s="300"/>
    </row>
    <row r="151" spans="1:13" ht="15.75" customHeight="1">
      <c r="A151" s="312"/>
      <c r="B151" s="315"/>
      <c r="C151" s="318"/>
      <c r="D151" s="318"/>
      <c r="E151" s="318"/>
      <c r="F151" s="321"/>
      <c r="G151" s="301"/>
      <c r="H151" s="301"/>
      <c r="I151" s="301"/>
      <c r="J151" s="300"/>
      <c r="K151" s="300"/>
      <c r="L151" s="300"/>
      <c r="M151" s="300"/>
    </row>
    <row r="152" spans="1:13" ht="15.75" customHeight="1" thickBot="1">
      <c r="A152" s="313"/>
      <c r="B152" s="316"/>
      <c r="C152" s="319"/>
      <c r="D152" s="319"/>
      <c r="E152" s="319"/>
      <c r="F152" s="322"/>
      <c r="G152" s="299"/>
      <c r="H152" s="299"/>
      <c r="I152" s="299"/>
      <c r="J152" s="323"/>
      <c r="K152" s="323"/>
      <c r="L152" s="323"/>
      <c r="M152" s="323"/>
    </row>
    <row r="153" spans="1:13" ht="15.75" customHeight="1">
      <c r="A153" s="311" t="str">
        <f>P1Q1!A38</f>
        <v/>
      </c>
      <c r="B153" s="314" t="str">
        <f>P1Q1!B38</f>
        <v/>
      </c>
      <c r="C153" s="317" t="str">
        <f t="shared" si="2"/>
        <v/>
      </c>
      <c r="D153" s="317"/>
      <c r="E153" s="317"/>
      <c r="F153" s="320" t="str">
        <f>P1Q1!AX38</f>
        <v/>
      </c>
      <c r="G153" s="295"/>
      <c r="H153" s="296"/>
      <c r="I153" s="296"/>
      <c r="J153" s="297"/>
      <c r="K153" s="297"/>
      <c r="L153" s="297"/>
      <c r="M153" s="297"/>
    </row>
    <row r="154" spans="1:13" ht="15.75" customHeight="1">
      <c r="A154" s="312"/>
      <c r="B154" s="315"/>
      <c r="C154" s="318"/>
      <c r="D154" s="318"/>
      <c r="E154" s="318"/>
      <c r="F154" s="321"/>
      <c r="G154" s="301"/>
      <c r="H154" s="301"/>
      <c r="I154" s="301"/>
      <c r="J154" s="300"/>
      <c r="K154" s="300"/>
      <c r="L154" s="300"/>
      <c r="M154" s="300"/>
    </row>
    <row r="155" spans="1:13" ht="15.75" customHeight="1">
      <c r="A155" s="312"/>
      <c r="B155" s="315"/>
      <c r="C155" s="318"/>
      <c r="D155" s="318"/>
      <c r="E155" s="318"/>
      <c r="F155" s="321"/>
      <c r="G155" s="301"/>
      <c r="H155" s="301"/>
      <c r="I155" s="301"/>
      <c r="J155" s="300"/>
      <c r="K155" s="300"/>
      <c r="L155" s="300"/>
      <c r="M155" s="300"/>
    </row>
    <row r="156" spans="1:13" ht="15.75" customHeight="1" thickBot="1">
      <c r="A156" s="313"/>
      <c r="B156" s="316"/>
      <c r="C156" s="319"/>
      <c r="D156" s="319"/>
      <c r="E156" s="319"/>
      <c r="F156" s="322"/>
      <c r="G156" s="299"/>
      <c r="H156" s="299"/>
      <c r="I156" s="299"/>
      <c r="J156" s="323"/>
      <c r="K156" s="323"/>
      <c r="L156" s="323"/>
      <c r="M156" s="323"/>
    </row>
    <row r="157" spans="1:13" ht="15.75" customHeight="1">
      <c r="A157" s="311" t="str">
        <f>P1Q1!A39</f>
        <v/>
      </c>
      <c r="B157" s="314" t="str">
        <f>P1Q1!B39</f>
        <v/>
      </c>
      <c r="C157" s="317" t="str">
        <f t="shared" si="2"/>
        <v/>
      </c>
      <c r="D157" s="317"/>
      <c r="E157" s="317"/>
      <c r="F157" s="320" t="str">
        <f>P1Q1!AX39</f>
        <v/>
      </c>
      <c r="G157" s="295"/>
      <c r="H157" s="296"/>
      <c r="I157" s="296"/>
      <c r="J157" s="297"/>
      <c r="K157" s="297"/>
      <c r="L157" s="297"/>
      <c r="M157" s="297"/>
    </row>
    <row r="158" spans="1:13" ht="15.75" customHeight="1">
      <c r="A158" s="312"/>
      <c r="B158" s="315"/>
      <c r="C158" s="318"/>
      <c r="D158" s="318"/>
      <c r="E158" s="318"/>
      <c r="F158" s="321"/>
      <c r="G158" s="301"/>
      <c r="H158" s="301"/>
      <c r="I158" s="301"/>
      <c r="J158" s="300"/>
      <c r="K158" s="300"/>
      <c r="L158" s="300"/>
      <c r="M158" s="300"/>
    </row>
    <row r="159" spans="1:13" ht="15.75" customHeight="1">
      <c r="A159" s="312"/>
      <c r="B159" s="315"/>
      <c r="C159" s="318"/>
      <c r="D159" s="318"/>
      <c r="E159" s="318"/>
      <c r="F159" s="321"/>
      <c r="G159" s="301"/>
      <c r="H159" s="301"/>
      <c r="I159" s="301"/>
      <c r="J159" s="300"/>
      <c r="K159" s="300"/>
      <c r="L159" s="300"/>
      <c r="M159" s="300"/>
    </row>
    <row r="160" spans="1:13" ht="15.75" customHeight="1" thickBot="1">
      <c r="A160" s="313"/>
      <c r="B160" s="316"/>
      <c r="C160" s="319"/>
      <c r="D160" s="319"/>
      <c r="E160" s="319"/>
      <c r="F160" s="322"/>
      <c r="G160" s="299"/>
      <c r="H160" s="299"/>
      <c r="I160" s="299"/>
      <c r="J160" s="323"/>
      <c r="K160" s="323"/>
      <c r="L160" s="323"/>
      <c r="M160" s="323"/>
    </row>
    <row r="161" spans="1:13" ht="15.75" customHeight="1">
      <c r="A161" s="311" t="str">
        <f>P1Q1!A40</f>
        <v/>
      </c>
      <c r="B161" s="314" t="str">
        <f>P1Q1!B40</f>
        <v/>
      </c>
      <c r="C161" s="317" t="str">
        <f t="shared" si="2"/>
        <v/>
      </c>
      <c r="D161" s="317"/>
      <c r="E161" s="317"/>
      <c r="F161" s="320" t="str">
        <f>P1Q1!AX40</f>
        <v/>
      </c>
      <c r="G161" s="295"/>
      <c r="H161" s="296"/>
      <c r="I161" s="296"/>
      <c r="J161" s="297"/>
      <c r="K161" s="297"/>
      <c r="L161" s="297"/>
      <c r="M161" s="297"/>
    </row>
    <row r="162" spans="1:13" ht="15.75" customHeight="1">
      <c r="A162" s="312"/>
      <c r="B162" s="315"/>
      <c r="C162" s="318"/>
      <c r="D162" s="318"/>
      <c r="E162" s="318"/>
      <c r="F162" s="321"/>
      <c r="G162" s="301"/>
      <c r="H162" s="301"/>
      <c r="I162" s="301"/>
      <c r="J162" s="300"/>
      <c r="K162" s="300"/>
      <c r="L162" s="300"/>
      <c r="M162" s="300"/>
    </row>
    <row r="163" spans="1:13" ht="15.75" customHeight="1">
      <c r="A163" s="312"/>
      <c r="B163" s="315"/>
      <c r="C163" s="318"/>
      <c r="D163" s="318"/>
      <c r="E163" s="318"/>
      <c r="F163" s="321"/>
      <c r="G163" s="301"/>
      <c r="H163" s="301"/>
      <c r="I163" s="301"/>
      <c r="J163" s="300"/>
      <c r="K163" s="300"/>
      <c r="L163" s="300"/>
      <c r="M163" s="300"/>
    </row>
    <row r="164" spans="1:13" ht="15.75" customHeight="1" thickBot="1">
      <c r="A164" s="313"/>
      <c r="B164" s="316"/>
      <c r="C164" s="319"/>
      <c r="D164" s="319"/>
      <c r="E164" s="319"/>
      <c r="F164" s="322"/>
      <c r="G164" s="299"/>
      <c r="H164" s="299"/>
      <c r="I164" s="299"/>
      <c r="J164" s="323"/>
      <c r="K164" s="323"/>
      <c r="L164" s="323"/>
      <c r="M164" s="323"/>
    </row>
    <row r="165" spans="1:13" ht="15.75" customHeight="1">
      <c r="A165" s="311" t="str">
        <f>P1Q1!A41</f>
        <v/>
      </c>
      <c r="B165" s="314" t="str">
        <f>P1Q1!B41</f>
        <v/>
      </c>
      <c r="C165" s="317" t="str">
        <f t="shared" si="2"/>
        <v/>
      </c>
      <c r="D165" s="317"/>
      <c r="E165" s="317"/>
      <c r="F165" s="320" t="str">
        <f>P1Q1!AX41</f>
        <v/>
      </c>
      <c r="G165" s="295"/>
      <c r="H165" s="296"/>
      <c r="I165" s="296"/>
      <c r="J165" s="297"/>
      <c r="K165" s="297"/>
      <c r="L165" s="297"/>
      <c r="M165" s="297"/>
    </row>
    <row r="166" spans="1:13" ht="15.75" customHeight="1">
      <c r="A166" s="312"/>
      <c r="B166" s="315"/>
      <c r="C166" s="318"/>
      <c r="D166" s="318"/>
      <c r="E166" s="318"/>
      <c r="F166" s="321"/>
      <c r="G166" s="301"/>
      <c r="H166" s="301"/>
      <c r="I166" s="301"/>
      <c r="J166" s="300"/>
      <c r="K166" s="300"/>
      <c r="L166" s="300"/>
      <c r="M166" s="300"/>
    </row>
    <row r="167" spans="1:13" ht="15.75" customHeight="1">
      <c r="A167" s="312"/>
      <c r="B167" s="315"/>
      <c r="C167" s="318"/>
      <c r="D167" s="318"/>
      <c r="E167" s="318"/>
      <c r="F167" s="321"/>
      <c r="G167" s="301"/>
      <c r="H167" s="301"/>
      <c r="I167" s="301"/>
      <c r="J167" s="300"/>
      <c r="K167" s="300"/>
      <c r="L167" s="300"/>
      <c r="M167" s="300"/>
    </row>
    <row r="168" spans="1:13" ht="15.75" customHeight="1" thickBot="1">
      <c r="A168" s="313"/>
      <c r="B168" s="316"/>
      <c r="C168" s="319"/>
      <c r="D168" s="319"/>
      <c r="E168" s="319"/>
      <c r="F168" s="322"/>
      <c r="G168" s="299"/>
      <c r="H168" s="299"/>
      <c r="I168" s="299"/>
      <c r="J168" s="323"/>
      <c r="K168" s="323"/>
      <c r="L168" s="323"/>
      <c r="M168" s="323"/>
    </row>
    <row r="169" spans="1:13" ht="15.75" customHeight="1">
      <c r="A169" s="311" t="str">
        <f>P1Q1!A42</f>
        <v/>
      </c>
      <c r="B169" s="314" t="str">
        <f>P1Q1!B42</f>
        <v/>
      </c>
      <c r="C169" s="317" t="str">
        <f t="shared" si="2"/>
        <v/>
      </c>
      <c r="D169" s="317"/>
      <c r="E169" s="317"/>
      <c r="F169" s="320" t="str">
        <f>P1Q1!AX42</f>
        <v/>
      </c>
      <c r="G169" s="295"/>
      <c r="H169" s="296"/>
      <c r="I169" s="296"/>
      <c r="J169" s="297"/>
      <c r="K169" s="297"/>
      <c r="L169" s="297"/>
      <c r="M169" s="297"/>
    </row>
    <row r="170" spans="1:13" ht="15.75" customHeight="1">
      <c r="A170" s="312"/>
      <c r="B170" s="315"/>
      <c r="C170" s="318"/>
      <c r="D170" s="318"/>
      <c r="E170" s="318"/>
      <c r="F170" s="321"/>
      <c r="G170" s="301"/>
      <c r="H170" s="301"/>
      <c r="I170" s="301"/>
      <c r="J170" s="300"/>
      <c r="K170" s="300"/>
      <c r="L170" s="300"/>
      <c r="M170" s="300"/>
    </row>
    <row r="171" spans="1:13" ht="15.75" customHeight="1">
      <c r="A171" s="312"/>
      <c r="B171" s="315"/>
      <c r="C171" s="318"/>
      <c r="D171" s="318"/>
      <c r="E171" s="318"/>
      <c r="F171" s="321"/>
      <c r="G171" s="301"/>
      <c r="H171" s="301"/>
      <c r="I171" s="301"/>
      <c r="J171" s="300"/>
      <c r="K171" s="300"/>
      <c r="L171" s="300"/>
      <c r="M171" s="300"/>
    </row>
    <row r="172" spans="1:13" ht="15.75" customHeight="1" thickBot="1">
      <c r="A172" s="313"/>
      <c r="B172" s="316"/>
      <c r="C172" s="319"/>
      <c r="D172" s="319"/>
      <c r="E172" s="319"/>
      <c r="F172" s="322"/>
      <c r="G172" s="299"/>
      <c r="H172" s="299"/>
      <c r="I172" s="299"/>
      <c r="J172" s="323"/>
      <c r="K172" s="323"/>
      <c r="L172" s="323"/>
      <c r="M172" s="323"/>
    </row>
    <row r="173" spans="1:13" ht="15.75" customHeight="1">
      <c r="A173" s="311" t="str">
        <f>P1Q1!A43</f>
        <v/>
      </c>
      <c r="B173" s="314" t="str">
        <f>P1Q1!B43</f>
        <v/>
      </c>
      <c r="C173" s="317" t="str">
        <f t="shared" si="2"/>
        <v/>
      </c>
      <c r="D173" s="317"/>
      <c r="E173" s="317"/>
      <c r="F173" s="320" t="str">
        <f>P1Q1!AX43</f>
        <v/>
      </c>
      <c r="G173" s="295"/>
      <c r="H173" s="296"/>
      <c r="I173" s="296"/>
      <c r="J173" s="297"/>
      <c r="K173" s="297"/>
      <c r="L173" s="297"/>
      <c r="M173" s="297"/>
    </row>
    <row r="174" spans="1:13" ht="15.75" customHeight="1">
      <c r="A174" s="312"/>
      <c r="B174" s="315"/>
      <c r="C174" s="318"/>
      <c r="D174" s="318"/>
      <c r="E174" s="318"/>
      <c r="F174" s="321"/>
      <c r="G174" s="301"/>
      <c r="H174" s="301"/>
      <c r="I174" s="301"/>
      <c r="J174" s="300"/>
      <c r="K174" s="300"/>
      <c r="L174" s="300"/>
      <c r="M174" s="300"/>
    </row>
    <row r="175" spans="1:13" ht="15.75" customHeight="1">
      <c r="A175" s="312"/>
      <c r="B175" s="315"/>
      <c r="C175" s="318"/>
      <c r="D175" s="318"/>
      <c r="E175" s="318"/>
      <c r="F175" s="321"/>
      <c r="G175" s="301"/>
      <c r="H175" s="301"/>
      <c r="I175" s="301"/>
      <c r="J175" s="300"/>
      <c r="K175" s="300"/>
      <c r="L175" s="300"/>
      <c r="M175" s="300"/>
    </row>
    <row r="176" spans="1:13" ht="15.75" customHeight="1" thickBot="1">
      <c r="A176" s="313"/>
      <c r="B176" s="316"/>
      <c r="C176" s="319"/>
      <c r="D176" s="319"/>
      <c r="E176" s="319"/>
      <c r="F176" s="322"/>
      <c r="G176" s="299"/>
      <c r="H176" s="299"/>
      <c r="I176" s="299"/>
      <c r="J176" s="323"/>
      <c r="K176" s="323"/>
      <c r="L176" s="323"/>
      <c r="M176" s="323"/>
    </row>
    <row r="177" spans="1:13" ht="15.75" customHeight="1">
      <c r="A177" s="311" t="str">
        <f>P1Q1!A44</f>
        <v/>
      </c>
      <c r="B177" s="314" t="str">
        <f>P1Q1!B44</f>
        <v/>
      </c>
      <c r="C177" s="317" t="str">
        <f t="shared" si="2"/>
        <v/>
      </c>
      <c r="D177" s="317"/>
      <c r="E177" s="317"/>
      <c r="F177" s="320" t="str">
        <f>P1Q1!AX44</f>
        <v/>
      </c>
      <c r="G177" s="295"/>
      <c r="H177" s="296"/>
      <c r="I177" s="296"/>
      <c r="J177" s="297"/>
      <c r="K177" s="297"/>
      <c r="L177" s="297"/>
      <c r="M177" s="297"/>
    </row>
    <row r="178" spans="1:13" ht="15.75" customHeight="1">
      <c r="A178" s="312"/>
      <c r="B178" s="315"/>
      <c r="C178" s="318"/>
      <c r="D178" s="318"/>
      <c r="E178" s="318"/>
      <c r="F178" s="321"/>
      <c r="G178" s="301"/>
      <c r="H178" s="301"/>
      <c r="I178" s="301"/>
      <c r="J178" s="300"/>
      <c r="K178" s="300"/>
      <c r="L178" s="300"/>
      <c r="M178" s="300"/>
    </row>
    <row r="179" spans="1:13" ht="15.75" customHeight="1">
      <c r="A179" s="312"/>
      <c r="B179" s="315"/>
      <c r="C179" s="318"/>
      <c r="D179" s="318"/>
      <c r="E179" s="318"/>
      <c r="F179" s="321"/>
      <c r="G179" s="301"/>
      <c r="H179" s="301"/>
      <c r="I179" s="301"/>
      <c r="J179" s="300"/>
      <c r="K179" s="300"/>
      <c r="L179" s="300"/>
      <c r="M179" s="300"/>
    </row>
    <row r="180" spans="1:13" ht="15.75" customHeight="1" thickBot="1">
      <c r="A180" s="313"/>
      <c r="B180" s="316"/>
      <c r="C180" s="319"/>
      <c r="D180" s="319"/>
      <c r="E180" s="319"/>
      <c r="F180" s="322"/>
      <c r="G180" s="299"/>
      <c r="H180" s="299"/>
      <c r="I180" s="299"/>
      <c r="J180" s="323"/>
      <c r="K180" s="323"/>
      <c r="L180" s="323"/>
      <c r="M180" s="323"/>
    </row>
    <row r="181" spans="1:13" ht="15.75" customHeight="1">
      <c r="A181" s="311" t="str">
        <f>P1Q1!A45</f>
        <v/>
      </c>
      <c r="B181" s="314" t="str">
        <f>P1Q1!B45</f>
        <v/>
      </c>
      <c r="C181" s="317" t="str">
        <f t="shared" si="2"/>
        <v/>
      </c>
      <c r="D181" s="317"/>
      <c r="E181" s="317"/>
      <c r="F181" s="320" t="str">
        <f>P1Q1!AX45</f>
        <v/>
      </c>
      <c r="G181" s="295"/>
      <c r="H181" s="296"/>
      <c r="I181" s="296"/>
      <c r="J181" s="297"/>
      <c r="K181" s="297"/>
      <c r="L181" s="297"/>
      <c r="M181" s="297"/>
    </row>
    <row r="182" spans="1:13" ht="15.75" customHeight="1">
      <c r="A182" s="312"/>
      <c r="B182" s="315"/>
      <c r="C182" s="318"/>
      <c r="D182" s="318"/>
      <c r="E182" s="318"/>
      <c r="F182" s="321"/>
      <c r="G182" s="301"/>
      <c r="H182" s="301"/>
      <c r="I182" s="301"/>
      <c r="J182" s="300"/>
      <c r="K182" s="300"/>
      <c r="L182" s="300"/>
      <c r="M182" s="300"/>
    </row>
    <row r="183" spans="1:13" ht="15.75" customHeight="1">
      <c r="A183" s="312"/>
      <c r="B183" s="315"/>
      <c r="C183" s="318"/>
      <c r="D183" s="318"/>
      <c r="E183" s="318"/>
      <c r="F183" s="321"/>
      <c r="G183" s="301"/>
      <c r="H183" s="301"/>
      <c r="I183" s="301"/>
      <c r="J183" s="300"/>
      <c r="K183" s="300"/>
      <c r="L183" s="300"/>
      <c r="M183" s="300"/>
    </row>
    <row r="184" spans="1:13" ht="15.75" customHeight="1" thickBot="1">
      <c r="A184" s="313"/>
      <c r="B184" s="316"/>
      <c r="C184" s="319"/>
      <c r="D184" s="319"/>
      <c r="E184" s="319"/>
      <c r="F184" s="322"/>
      <c r="G184" s="299"/>
      <c r="H184" s="299"/>
      <c r="I184" s="299"/>
      <c r="J184" s="323"/>
      <c r="K184" s="323"/>
      <c r="L184" s="323"/>
      <c r="M184" s="323"/>
    </row>
    <row r="185" spans="1:13" ht="15.75" customHeight="1">
      <c r="A185" s="311" t="str">
        <f>P1Q1!A46</f>
        <v/>
      </c>
      <c r="B185" s="314" t="str">
        <f>P1Q1!B46</f>
        <v/>
      </c>
      <c r="C185" s="317" t="str">
        <f t="shared" si="2"/>
        <v/>
      </c>
      <c r="D185" s="317"/>
      <c r="E185" s="317"/>
      <c r="F185" s="320" t="str">
        <f>P1Q1!AX46</f>
        <v/>
      </c>
      <c r="G185" s="295"/>
      <c r="H185" s="296"/>
      <c r="I185" s="296"/>
      <c r="J185" s="297"/>
      <c r="K185" s="297"/>
      <c r="L185" s="297"/>
      <c r="M185" s="297"/>
    </row>
    <row r="186" spans="1:13" ht="15.75" customHeight="1">
      <c r="A186" s="312"/>
      <c r="B186" s="315"/>
      <c r="C186" s="318"/>
      <c r="D186" s="318"/>
      <c r="E186" s="318"/>
      <c r="F186" s="321"/>
      <c r="G186" s="301"/>
      <c r="H186" s="301"/>
      <c r="I186" s="301"/>
      <c r="J186" s="300"/>
      <c r="K186" s="300"/>
      <c r="L186" s="300"/>
      <c r="M186" s="300"/>
    </row>
    <row r="187" spans="1:13" ht="15.75" customHeight="1">
      <c r="A187" s="312"/>
      <c r="B187" s="315"/>
      <c r="C187" s="318"/>
      <c r="D187" s="318"/>
      <c r="E187" s="318"/>
      <c r="F187" s="321"/>
      <c r="G187" s="301"/>
      <c r="H187" s="301"/>
      <c r="I187" s="301"/>
      <c r="J187" s="300"/>
      <c r="K187" s="300"/>
      <c r="L187" s="300"/>
      <c r="M187" s="300"/>
    </row>
    <row r="188" spans="1:13" ht="15.75" customHeight="1" thickBot="1">
      <c r="A188" s="313"/>
      <c r="B188" s="316"/>
      <c r="C188" s="319"/>
      <c r="D188" s="319"/>
      <c r="E188" s="319"/>
      <c r="F188" s="322"/>
      <c r="G188" s="299"/>
      <c r="H188" s="299"/>
      <c r="I188" s="299"/>
      <c r="J188" s="323"/>
      <c r="K188" s="323"/>
      <c r="L188" s="323"/>
      <c r="M188" s="323"/>
    </row>
    <row r="189" spans="1:13" ht="15.75" customHeight="1">
      <c r="A189" s="311" t="str">
        <f>P1Q1!A47</f>
        <v/>
      </c>
      <c r="B189" s="314" t="str">
        <f>P1Q1!B47</f>
        <v/>
      </c>
      <c r="C189" s="317" t="str">
        <f t="shared" si="2"/>
        <v/>
      </c>
      <c r="D189" s="317"/>
      <c r="E189" s="317"/>
      <c r="F189" s="320" t="str">
        <f>P1Q1!AX47</f>
        <v/>
      </c>
      <c r="G189" s="295"/>
      <c r="H189" s="296"/>
      <c r="I189" s="296"/>
      <c r="J189" s="297"/>
      <c r="K189" s="297"/>
      <c r="L189" s="297"/>
      <c r="M189" s="297"/>
    </row>
    <row r="190" spans="1:13" ht="15.75" customHeight="1">
      <c r="A190" s="312"/>
      <c r="B190" s="315"/>
      <c r="C190" s="318"/>
      <c r="D190" s="318"/>
      <c r="E190" s="318"/>
      <c r="F190" s="321"/>
      <c r="G190" s="301"/>
      <c r="H190" s="301"/>
      <c r="I190" s="301"/>
      <c r="J190" s="300"/>
      <c r="K190" s="300"/>
      <c r="L190" s="300"/>
      <c r="M190" s="300"/>
    </row>
    <row r="191" spans="1:13" ht="15.75" customHeight="1">
      <c r="A191" s="312"/>
      <c r="B191" s="315"/>
      <c r="C191" s="318"/>
      <c r="D191" s="318"/>
      <c r="E191" s="318"/>
      <c r="F191" s="321"/>
      <c r="G191" s="301"/>
      <c r="H191" s="301"/>
      <c r="I191" s="301"/>
      <c r="J191" s="300"/>
      <c r="K191" s="300"/>
      <c r="L191" s="300"/>
      <c r="M191" s="300"/>
    </row>
    <row r="192" spans="1:13" ht="15.75" customHeight="1" thickBot="1">
      <c r="A192" s="313"/>
      <c r="B192" s="316"/>
      <c r="C192" s="319"/>
      <c r="D192" s="319"/>
      <c r="E192" s="319"/>
      <c r="F192" s="322"/>
      <c r="G192" s="299"/>
      <c r="H192" s="299"/>
      <c r="I192" s="299"/>
      <c r="J192" s="323"/>
      <c r="K192" s="323"/>
      <c r="L192" s="323"/>
      <c r="M192" s="323"/>
    </row>
    <row r="193" spans="1:13" ht="15.75" customHeight="1">
      <c r="A193" s="311" t="str">
        <f>P1Q1!A48</f>
        <v/>
      </c>
      <c r="B193" s="314" t="str">
        <f>P1Q1!B48</f>
        <v/>
      </c>
      <c r="C193" s="317" t="str">
        <f t="shared" si="2"/>
        <v/>
      </c>
      <c r="D193" s="317"/>
      <c r="E193" s="317"/>
      <c r="F193" s="320" t="str">
        <f>P1Q1!AX48</f>
        <v/>
      </c>
      <c r="G193" s="295"/>
      <c r="H193" s="296"/>
      <c r="I193" s="296"/>
      <c r="J193" s="297"/>
      <c r="K193" s="297"/>
      <c r="L193" s="297"/>
      <c r="M193" s="297"/>
    </row>
    <row r="194" spans="1:13" ht="15.75" customHeight="1">
      <c r="A194" s="312"/>
      <c r="B194" s="315"/>
      <c r="C194" s="318"/>
      <c r="D194" s="318"/>
      <c r="E194" s="318"/>
      <c r="F194" s="321"/>
      <c r="G194" s="301"/>
      <c r="H194" s="301"/>
      <c r="I194" s="301"/>
      <c r="J194" s="300"/>
      <c r="K194" s="300"/>
      <c r="L194" s="300"/>
      <c r="M194" s="300"/>
    </row>
    <row r="195" spans="1:13" ht="15.75" customHeight="1">
      <c r="A195" s="312"/>
      <c r="B195" s="315"/>
      <c r="C195" s="318"/>
      <c r="D195" s="318"/>
      <c r="E195" s="318"/>
      <c r="F195" s="321"/>
      <c r="G195" s="301"/>
      <c r="H195" s="301"/>
      <c r="I195" s="301"/>
      <c r="J195" s="300"/>
      <c r="K195" s="300"/>
      <c r="L195" s="300"/>
      <c r="M195" s="300"/>
    </row>
    <row r="196" spans="1:13" ht="15.75" customHeight="1" thickBot="1">
      <c r="A196" s="313"/>
      <c r="B196" s="316"/>
      <c r="C196" s="319"/>
      <c r="D196" s="319"/>
      <c r="E196" s="319"/>
      <c r="F196" s="322"/>
      <c r="G196" s="299"/>
      <c r="H196" s="299"/>
      <c r="I196" s="299"/>
      <c r="J196" s="323"/>
      <c r="K196" s="323"/>
      <c r="L196" s="323"/>
      <c r="M196" s="323"/>
    </row>
    <row r="197" spans="1:13" ht="15.75" customHeight="1">
      <c r="A197" s="311" t="str">
        <f>P1Q1!A49</f>
        <v/>
      </c>
      <c r="B197" s="314" t="str">
        <f>P1Q1!B49</f>
        <v/>
      </c>
      <c r="C197" s="317" t="str">
        <f t="shared" si="2"/>
        <v/>
      </c>
      <c r="D197" s="317"/>
      <c r="E197" s="317"/>
      <c r="F197" s="320" t="str">
        <f>P1Q1!AX49</f>
        <v/>
      </c>
      <c r="G197" s="295"/>
      <c r="H197" s="296"/>
      <c r="I197" s="296"/>
      <c r="J197" s="297"/>
      <c r="K197" s="297"/>
      <c r="L197" s="297"/>
      <c r="M197" s="297"/>
    </row>
    <row r="198" spans="1:13" ht="15.75" customHeight="1">
      <c r="A198" s="312"/>
      <c r="B198" s="315"/>
      <c r="C198" s="318"/>
      <c r="D198" s="318"/>
      <c r="E198" s="318"/>
      <c r="F198" s="321"/>
      <c r="G198" s="301"/>
      <c r="H198" s="301"/>
      <c r="I198" s="301"/>
      <c r="J198" s="300"/>
      <c r="K198" s="300"/>
      <c r="L198" s="300"/>
      <c r="M198" s="300"/>
    </row>
    <row r="199" spans="1:13" ht="15.75" customHeight="1">
      <c r="A199" s="312"/>
      <c r="B199" s="315"/>
      <c r="C199" s="318"/>
      <c r="D199" s="318"/>
      <c r="E199" s="318"/>
      <c r="F199" s="321"/>
      <c r="G199" s="301"/>
      <c r="H199" s="301"/>
      <c r="I199" s="301"/>
      <c r="J199" s="300"/>
      <c r="K199" s="300"/>
      <c r="L199" s="300"/>
      <c r="M199" s="300"/>
    </row>
    <row r="200" spans="1:13" ht="15.75" customHeight="1" thickBot="1">
      <c r="A200" s="313"/>
      <c r="B200" s="316"/>
      <c r="C200" s="319"/>
      <c r="D200" s="319"/>
      <c r="E200" s="319"/>
      <c r="F200" s="322"/>
      <c r="G200" s="299"/>
      <c r="H200" s="299"/>
      <c r="I200" s="299"/>
      <c r="J200" s="323"/>
      <c r="K200" s="323"/>
      <c r="L200" s="323"/>
      <c r="M200" s="323"/>
    </row>
    <row r="201" spans="1:13" ht="15.75" customHeight="1">
      <c r="A201" s="311" t="str">
        <f>P1Q1!A50</f>
        <v/>
      </c>
      <c r="B201" s="314" t="str">
        <f>P1Q1!B50</f>
        <v/>
      </c>
      <c r="C201" s="317" t="str">
        <f t="shared" si="2"/>
        <v/>
      </c>
      <c r="D201" s="317"/>
      <c r="E201" s="317"/>
      <c r="F201" s="320" t="str">
        <f>P1Q1!AX50</f>
        <v/>
      </c>
      <c r="G201" s="295"/>
      <c r="H201" s="296"/>
      <c r="I201" s="296"/>
      <c r="J201" s="297"/>
      <c r="K201" s="297"/>
      <c r="L201" s="297"/>
      <c r="M201" s="297"/>
    </row>
    <row r="202" spans="1:13" ht="15.75" customHeight="1">
      <c r="A202" s="312"/>
      <c r="B202" s="315"/>
      <c r="C202" s="318"/>
      <c r="D202" s="318"/>
      <c r="E202" s="318"/>
      <c r="F202" s="321"/>
      <c r="G202" s="301"/>
      <c r="H202" s="301"/>
      <c r="I202" s="301"/>
      <c r="J202" s="300"/>
      <c r="K202" s="300"/>
      <c r="L202" s="300"/>
      <c r="M202" s="300"/>
    </row>
    <row r="203" spans="1:13" ht="15.75" customHeight="1">
      <c r="A203" s="312"/>
      <c r="B203" s="315"/>
      <c r="C203" s="318"/>
      <c r="D203" s="318"/>
      <c r="E203" s="318"/>
      <c r="F203" s="321"/>
      <c r="G203" s="301"/>
      <c r="H203" s="301"/>
      <c r="I203" s="301"/>
      <c r="J203" s="300"/>
      <c r="K203" s="300"/>
      <c r="L203" s="300"/>
      <c r="M203" s="300"/>
    </row>
    <row r="204" spans="1:13" ht="15.75" customHeight="1" thickBot="1">
      <c r="A204" s="313"/>
      <c r="B204" s="316"/>
      <c r="C204" s="319"/>
      <c r="D204" s="319"/>
      <c r="E204" s="319"/>
      <c r="F204" s="322"/>
      <c r="G204" s="299"/>
      <c r="H204" s="299"/>
      <c r="I204" s="299"/>
      <c r="J204" s="323"/>
      <c r="K204" s="323"/>
      <c r="L204" s="323"/>
      <c r="M204" s="323"/>
    </row>
    <row r="205" spans="1:13" ht="15.75" customHeight="1">
      <c r="A205" s="311" t="str">
        <f>P1Q1!A51</f>
        <v/>
      </c>
      <c r="B205" s="314" t="str">
        <f>P1Q1!B51</f>
        <v/>
      </c>
      <c r="C205" s="317" t="str">
        <f t="shared" si="2"/>
        <v/>
      </c>
      <c r="D205" s="317"/>
      <c r="E205" s="317"/>
      <c r="F205" s="320" t="str">
        <f>P1Q1!AX51</f>
        <v/>
      </c>
      <c r="G205" s="295"/>
      <c r="H205" s="296"/>
      <c r="I205" s="296"/>
      <c r="J205" s="297"/>
      <c r="K205" s="297"/>
      <c r="L205" s="297"/>
      <c r="M205" s="297"/>
    </row>
    <row r="206" spans="1:13" ht="15.75" customHeight="1">
      <c r="A206" s="312"/>
      <c r="B206" s="315"/>
      <c r="C206" s="318"/>
      <c r="D206" s="318"/>
      <c r="E206" s="318"/>
      <c r="F206" s="321"/>
      <c r="G206" s="301"/>
      <c r="H206" s="301"/>
      <c r="I206" s="301"/>
      <c r="J206" s="300"/>
      <c r="K206" s="300"/>
      <c r="L206" s="300"/>
      <c r="M206" s="300"/>
    </row>
    <row r="207" spans="1:13" ht="15.75" customHeight="1">
      <c r="A207" s="312"/>
      <c r="B207" s="315"/>
      <c r="C207" s="318"/>
      <c r="D207" s="318"/>
      <c r="E207" s="318"/>
      <c r="F207" s="321"/>
      <c r="G207" s="301"/>
      <c r="H207" s="301"/>
      <c r="I207" s="301"/>
      <c r="J207" s="300"/>
      <c r="K207" s="300"/>
      <c r="L207" s="300"/>
      <c r="M207" s="300"/>
    </row>
    <row r="208" spans="1:13" ht="15.75" customHeight="1" thickBot="1">
      <c r="A208" s="313"/>
      <c r="B208" s="316"/>
      <c r="C208" s="319"/>
      <c r="D208" s="319"/>
      <c r="E208" s="319"/>
      <c r="F208" s="322"/>
      <c r="G208" s="299"/>
      <c r="H208" s="299"/>
      <c r="I208" s="299"/>
      <c r="J208" s="323"/>
      <c r="K208" s="323"/>
      <c r="L208" s="323"/>
      <c r="M208" s="323"/>
    </row>
    <row r="209" spans="1:13" ht="15.75" customHeight="1">
      <c r="A209" s="311" t="str">
        <f>P1Q1!A52</f>
        <v/>
      </c>
      <c r="B209" s="314" t="str">
        <f>P1Q1!B52</f>
        <v/>
      </c>
      <c r="C209" s="317" t="str">
        <f t="shared" si="2"/>
        <v/>
      </c>
      <c r="D209" s="317"/>
      <c r="E209" s="317"/>
      <c r="F209" s="320" t="str">
        <f>P1Q1!AX52</f>
        <v/>
      </c>
      <c r="G209" s="295"/>
      <c r="H209" s="296"/>
      <c r="I209" s="296"/>
      <c r="J209" s="297"/>
      <c r="K209" s="297"/>
      <c r="L209" s="297"/>
      <c r="M209" s="297"/>
    </row>
    <row r="210" spans="1:13" ht="15.75" customHeight="1">
      <c r="A210" s="312"/>
      <c r="B210" s="315"/>
      <c r="C210" s="318"/>
      <c r="D210" s="318"/>
      <c r="E210" s="318"/>
      <c r="F210" s="321"/>
      <c r="G210" s="301"/>
      <c r="H210" s="301"/>
      <c r="I210" s="301"/>
      <c r="J210" s="300"/>
      <c r="K210" s="300"/>
      <c r="L210" s="300"/>
      <c r="M210" s="300"/>
    </row>
    <row r="211" spans="1:13" ht="15.75" customHeight="1">
      <c r="A211" s="312"/>
      <c r="B211" s="315"/>
      <c r="C211" s="318"/>
      <c r="D211" s="318"/>
      <c r="E211" s="318"/>
      <c r="F211" s="321"/>
      <c r="G211" s="301"/>
      <c r="H211" s="301"/>
      <c r="I211" s="301"/>
      <c r="J211" s="300"/>
      <c r="K211" s="300"/>
      <c r="L211" s="300"/>
      <c r="M211" s="300"/>
    </row>
    <row r="212" spans="1:13" ht="15.75" customHeight="1" thickBot="1">
      <c r="A212" s="313"/>
      <c r="B212" s="316"/>
      <c r="C212" s="319"/>
      <c r="D212" s="319"/>
      <c r="E212" s="319"/>
      <c r="F212" s="322"/>
      <c r="G212" s="299"/>
      <c r="H212" s="299"/>
      <c r="I212" s="299"/>
      <c r="J212" s="323"/>
      <c r="K212" s="323"/>
      <c r="L212" s="323"/>
      <c r="M212" s="323"/>
    </row>
    <row r="213" spans="1:13">
      <c r="C213" s="151"/>
      <c r="D213" s="151"/>
      <c r="F213" s="151" t="str">
        <f>P1Q1!AX53</f>
        <v/>
      </c>
    </row>
    <row r="214" spans="1:13">
      <c r="A214" s="151" t="str">
        <f>IF(INICIO!D13="","→INGRESAR LA FECHA DE ENTREGA←",INICIO!D13)</f>
        <v>FECHA DE ENTREGA:  Viernes, 19 octubre 2012</v>
      </c>
      <c r="C214" s="151"/>
      <c r="D214" s="151"/>
    </row>
    <row r="215" spans="1:13">
      <c r="C215" s="151"/>
      <c r="D215" s="151"/>
    </row>
    <row r="216" spans="1:13">
      <c r="C216" s="151"/>
      <c r="D216" s="151"/>
    </row>
    <row r="217" spans="1:13">
      <c r="C217" s="151"/>
      <c r="D217" s="151"/>
      <c r="E217" s="171"/>
      <c r="F217" s="171"/>
      <c r="G217" s="171"/>
      <c r="H217" s="171"/>
    </row>
    <row r="218" spans="1:13" ht="15">
      <c r="A218" s="329" t="str">
        <f>P1Q1!N58</f>
        <v>FIRMA DEL DOCENTE</v>
      </c>
      <c r="B218" s="329"/>
      <c r="C218" s="329"/>
      <c r="D218" s="329"/>
      <c r="E218" s="329"/>
      <c r="F218" s="329"/>
      <c r="G218" s="329"/>
      <c r="H218" s="329"/>
      <c r="I218" s="329"/>
      <c r="J218" s="329"/>
      <c r="K218" s="329"/>
      <c r="L218" s="329"/>
      <c r="M218" s="329"/>
    </row>
    <row r="219" spans="1:13">
      <c r="C219" s="151"/>
      <c r="D219" s="151"/>
    </row>
    <row r="220" spans="1:13">
      <c r="C220" s="151"/>
      <c r="D220" s="151"/>
    </row>
  </sheetData>
  <sheetProtection password="C2A6" sheet="1" objects="1" scenarios="1"/>
  <mergeCells count="584">
    <mergeCell ref="A209:A212"/>
    <mergeCell ref="B209:B212"/>
    <mergeCell ref="C209:E212"/>
    <mergeCell ref="F209:F212"/>
    <mergeCell ref="G210:I210"/>
    <mergeCell ref="J210:M210"/>
    <mergeCell ref="G211:I211"/>
    <mergeCell ref="J211:M211"/>
    <mergeCell ref="G212:I212"/>
    <mergeCell ref="J212:M212"/>
    <mergeCell ref="J202:M202"/>
    <mergeCell ref="G203:I203"/>
    <mergeCell ref="J203:M203"/>
    <mergeCell ref="G204:I204"/>
    <mergeCell ref="J204:M204"/>
    <mergeCell ref="A205:A208"/>
    <mergeCell ref="B205:B208"/>
    <mergeCell ref="C205:E208"/>
    <mergeCell ref="F205:F208"/>
    <mergeCell ref="G206:I206"/>
    <mergeCell ref="J206:M206"/>
    <mergeCell ref="G207:I207"/>
    <mergeCell ref="J207:M207"/>
    <mergeCell ref="G208:I208"/>
    <mergeCell ref="J208:M208"/>
    <mergeCell ref="A193:A196"/>
    <mergeCell ref="B193:B196"/>
    <mergeCell ref="C193:E196"/>
    <mergeCell ref="F193:F196"/>
    <mergeCell ref="G194:I194"/>
    <mergeCell ref="J194:M194"/>
    <mergeCell ref="G195:I195"/>
    <mergeCell ref="J195:M195"/>
    <mergeCell ref="G196:I196"/>
    <mergeCell ref="J196:M196"/>
    <mergeCell ref="G193:I193"/>
    <mergeCell ref="J193:M193"/>
    <mergeCell ref="A189:A192"/>
    <mergeCell ref="B189:B192"/>
    <mergeCell ref="C189:E192"/>
    <mergeCell ref="F189:F192"/>
    <mergeCell ref="G190:I190"/>
    <mergeCell ref="J190:M190"/>
    <mergeCell ref="G191:I191"/>
    <mergeCell ref="J191:M191"/>
    <mergeCell ref="G192:I192"/>
    <mergeCell ref="J192:M192"/>
    <mergeCell ref="G189:I189"/>
    <mergeCell ref="J189:M189"/>
    <mergeCell ref="A185:A188"/>
    <mergeCell ref="B185:B188"/>
    <mergeCell ref="C185:E188"/>
    <mergeCell ref="F185:F188"/>
    <mergeCell ref="G186:I186"/>
    <mergeCell ref="J186:M186"/>
    <mergeCell ref="G187:I187"/>
    <mergeCell ref="J187:M187"/>
    <mergeCell ref="G188:I188"/>
    <mergeCell ref="J188:M188"/>
    <mergeCell ref="G185:I185"/>
    <mergeCell ref="J185:M185"/>
    <mergeCell ref="A181:A184"/>
    <mergeCell ref="B181:B184"/>
    <mergeCell ref="C181:E184"/>
    <mergeCell ref="F181:F184"/>
    <mergeCell ref="G182:I182"/>
    <mergeCell ref="J182:M182"/>
    <mergeCell ref="G183:I183"/>
    <mergeCell ref="J183:M183"/>
    <mergeCell ref="G184:I184"/>
    <mergeCell ref="J184:M184"/>
    <mergeCell ref="G181:I181"/>
    <mergeCell ref="J181:M181"/>
    <mergeCell ref="A177:A180"/>
    <mergeCell ref="B177:B180"/>
    <mergeCell ref="C177:E180"/>
    <mergeCell ref="F177:F180"/>
    <mergeCell ref="G178:I178"/>
    <mergeCell ref="J178:M178"/>
    <mergeCell ref="G179:I179"/>
    <mergeCell ref="J179:M179"/>
    <mergeCell ref="G180:I180"/>
    <mergeCell ref="J180:M180"/>
    <mergeCell ref="G177:I177"/>
    <mergeCell ref="J177:M177"/>
    <mergeCell ref="A173:A176"/>
    <mergeCell ref="B173:B176"/>
    <mergeCell ref="C173:E176"/>
    <mergeCell ref="F173:F176"/>
    <mergeCell ref="G174:I174"/>
    <mergeCell ref="J174:M174"/>
    <mergeCell ref="G175:I175"/>
    <mergeCell ref="J175:M175"/>
    <mergeCell ref="G176:I176"/>
    <mergeCell ref="J176:M176"/>
    <mergeCell ref="G173:I173"/>
    <mergeCell ref="J173:M173"/>
    <mergeCell ref="A169:A172"/>
    <mergeCell ref="B169:B172"/>
    <mergeCell ref="C169:E172"/>
    <mergeCell ref="F169:F172"/>
    <mergeCell ref="G170:I170"/>
    <mergeCell ref="J170:M170"/>
    <mergeCell ref="G171:I171"/>
    <mergeCell ref="J171:M171"/>
    <mergeCell ref="G172:I172"/>
    <mergeCell ref="J172:M172"/>
    <mergeCell ref="G169:I169"/>
    <mergeCell ref="J169:M169"/>
    <mergeCell ref="A165:A168"/>
    <mergeCell ref="B165:B168"/>
    <mergeCell ref="C165:E168"/>
    <mergeCell ref="F165:F168"/>
    <mergeCell ref="G166:I166"/>
    <mergeCell ref="J166:M166"/>
    <mergeCell ref="G167:I167"/>
    <mergeCell ref="J167:M167"/>
    <mergeCell ref="G168:I168"/>
    <mergeCell ref="J168:M168"/>
    <mergeCell ref="G165:I165"/>
    <mergeCell ref="J165:M165"/>
    <mergeCell ref="A161:A164"/>
    <mergeCell ref="B161:B164"/>
    <mergeCell ref="C161:E164"/>
    <mergeCell ref="F161:F164"/>
    <mergeCell ref="G162:I162"/>
    <mergeCell ref="J162:M162"/>
    <mergeCell ref="G163:I163"/>
    <mergeCell ref="J163:M163"/>
    <mergeCell ref="G164:I164"/>
    <mergeCell ref="J164:M164"/>
    <mergeCell ref="G161:I161"/>
    <mergeCell ref="J161:M161"/>
    <mergeCell ref="A157:A160"/>
    <mergeCell ref="B157:B160"/>
    <mergeCell ref="C157:E160"/>
    <mergeCell ref="F157:F160"/>
    <mergeCell ref="G158:I158"/>
    <mergeCell ref="J158:M158"/>
    <mergeCell ref="G159:I159"/>
    <mergeCell ref="J159:M159"/>
    <mergeCell ref="G160:I160"/>
    <mergeCell ref="J160:M160"/>
    <mergeCell ref="G157:I157"/>
    <mergeCell ref="J157:M157"/>
    <mergeCell ref="A153:A156"/>
    <mergeCell ref="B153:B156"/>
    <mergeCell ref="C153:E156"/>
    <mergeCell ref="F153:F156"/>
    <mergeCell ref="G154:I154"/>
    <mergeCell ref="J154:M154"/>
    <mergeCell ref="G155:I155"/>
    <mergeCell ref="J155:M155"/>
    <mergeCell ref="G156:I156"/>
    <mergeCell ref="J156:M156"/>
    <mergeCell ref="G153:I153"/>
    <mergeCell ref="J153:M153"/>
    <mergeCell ref="A149:A152"/>
    <mergeCell ref="B149:B152"/>
    <mergeCell ref="C149:E152"/>
    <mergeCell ref="F149:F152"/>
    <mergeCell ref="G150:I150"/>
    <mergeCell ref="J150:M150"/>
    <mergeCell ref="G151:I151"/>
    <mergeCell ref="J151:M151"/>
    <mergeCell ref="G152:I152"/>
    <mergeCell ref="J152:M152"/>
    <mergeCell ref="G149:I149"/>
    <mergeCell ref="J149:M149"/>
    <mergeCell ref="A145:A148"/>
    <mergeCell ref="B145:B148"/>
    <mergeCell ref="C145:E148"/>
    <mergeCell ref="F145:F148"/>
    <mergeCell ref="G146:I146"/>
    <mergeCell ref="J146:M146"/>
    <mergeCell ref="G147:I147"/>
    <mergeCell ref="J147:M147"/>
    <mergeCell ref="G148:I148"/>
    <mergeCell ref="J148:M148"/>
    <mergeCell ref="G145:I145"/>
    <mergeCell ref="J145:M145"/>
    <mergeCell ref="A141:A144"/>
    <mergeCell ref="B141:B144"/>
    <mergeCell ref="C141:E144"/>
    <mergeCell ref="F141:F144"/>
    <mergeCell ref="G142:I142"/>
    <mergeCell ref="J142:M142"/>
    <mergeCell ref="G143:I143"/>
    <mergeCell ref="J143:M143"/>
    <mergeCell ref="G144:I144"/>
    <mergeCell ref="J144:M144"/>
    <mergeCell ref="G141:I141"/>
    <mergeCell ref="J141:M141"/>
    <mergeCell ref="A137:A140"/>
    <mergeCell ref="B137:B140"/>
    <mergeCell ref="C137:E140"/>
    <mergeCell ref="F137:F140"/>
    <mergeCell ref="G138:I138"/>
    <mergeCell ref="J138:M138"/>
    <mergeCell ref="G139:I139"/>
    <mergeCell ref="J139:M139"/>
    <mergeCell ref="G140:I140"/>
    <mergeCell ref="J140:M140"/>
    <mergeCell ref="A133:A136"/>
    <mergeCell ref="B133:B136"/>
    <mergeCell ref="C133:E136"/>
    <mergeCell ref="F133:F136"/>
    <mergeCell ref="G134:I134"/>
    <mergeCell ref="J134:M134"/>
    <mergeCell ref="G135:I135"/>
    <mergeCell ref="J135:M135"/>
    <mergeCell ref="G136:I136"/>
    <mergeCell ref="J136:M136"/>
    <mergeCell ref="A129:A132"/>
    <mergeCell ref="B129:B132"/>
    <mergeCell ref="C129:E132"/>
    <mergeCell ref="F129:F132"/>
    <mergeCell ref="G130:I130"/>
    <mergeCell ref="J130:M130"/>
    <mergeCell ref="G131:I131"/>
    <mergeCell ref="J131:M131"/>
    <mergeCell ref="G132:I132"/>
    <mergeCell ref="J132:M132"/>
    <mergeCell ref="A125:A128"/>
    <mergeCell ref="B125:B128"/>
    <mergeCell ref="C125:E128"/>
    <mergeCell ref="F125:F128"/>
    <mergeCell ref="G126:I126"/>
    <mergeCell ref="J126:M126"/>
    <mergeCell ref="G127:I127"/>
    <mergeCell ref="J127:M127"/>
    <mergeCell ref="G128:I128"/>
    <mergeCell ref="J128:M128"/>
    <mergeCell ref="A121:A124"/>
    <mergeCell ref="B121:B124"/>
    <mergeCell ref="C121:E124"/>
    <mergeCell ref="F121:F124"/>
    <mergeCell ref="G122:I122"/>
    <mergeCell ref="J122:M122"/>
    <mergeCell ref="G123:I123"/>
    <mergeCell ref="J123:M123"/>
    <mergeCell ref="G124:I124"/>
    <mergeCell ref="J124:M124"/>
    <mergeCell ref="A117:A120"/>
    <mergeCell ref="B117:B120"/>
    <mergeCell ref="C117:E120"/>
    <mergeCell ref="F117:F120"/>
    <mergeCell ref="G118:I118"/>
    <mergeCell ref="J118:M118"/>
    <mergeCell ref="G119:I119"/>
    <mergeCell ref="J119:M119"/>
    <mergeCell ref="G120:I120"/>
    <mergeCell ref="J120:M120"/>
    <mergeCell ref="A113:A116"/>
    <mergeCell ref="B113:B116"/>
    <mergeCell ref="C113:E116"/>
    <mergeCell ref="F113:F116"/>
    <mergeCell ref="G114:I114"/>
    <mergeCell ref="J114:M114"/>
    <mergeCell ref="G115:I115"/>
    <mergeCell ref="J115:M115"/>
    <mergeCell ref="G116:I116"/>
    <mergeCell ref="J116:M116"/>
    <mergeCell ref="A109:A112"/>
    <mergeCell ref="B109:B112"/>
    <mergeCell ref="C109:E112"/>
    <mergeCell ref="F109:F112"/>
    <mergeCell ref="G110:I110"/>
    <mergeCell ref="J110:M110"/>
    <mergeCell ref="G111:I111"/>
    <mergeCell ref="J111:M111"/>
    <mergeCell ref="G112:I112"/>
    <mergeCell ref="J112:M112"/>
    <mergeCell ref="A105:A108"/>
    <mergeCell ref="B105:B108"/>
    <mergeCell ref="C105:E108"/>
    <mergeCell ref="F105:F108"/>
    <mergeCell ref="G106:I106"/>
    <mergeCell ref="J106:M106"/>
    <mergeCell ref="G107:I107"/>
    <mergeCell ref="J107:M107"/>
    <mergeCell ref="G108:I108"/>
    <mergeCell ref="J108:M108"/>
    <mergeCell ref="G105:I105"/>
    <mergeCell ref="J105:M105"/>
    <mergeCell ref="A101:A104"/>
    <mergeCell ref="B101:B104"/>
    <mergeCell ref="C101:E104"/>
    <mergeCell ref="F101:F104"/>
    <mergeCell ref="G102:I102"/>
    <mergeCell ref="J102:M102"/>
    <mergeCell ref="G103:I103"/>
    <mergeCell ref="J103:M103"/>
    <mergeCell ref="G104:I104"/>
    <mergeCell ref="J104:M104"/>
    <mergeCell ref="J101:M101"/>
    <mergeCell ref="A97:A100"/>
    <mergeCell ref="B97:B100"/>
    <mergeCell ref="C97:E100"/>
    <mergeCell ref="F97:F100"/>
    <mergeCell ref="G98:I98"/>
    <mergeCell ref="J98:M98"/>
    <mergeCell ref="G99:I99"/>
    <mergeCell ref="J99:M99"/>
    <mergeCell ref="G100:I100"/>
    <mergeCell ref="J100:M100"/>
    <mergeCell ref="G97:I97"/>
    <mergeCell ref="J97:M97"/>
    <mergeCell ref="A93:A96"/>
    <mergeCell ref="B93:B96"/>
    <mergeCell ref="C93:E96"/>
    <mergeCell ref="F93:F96"/>
    <mergeCell ref="G94:I94"/>
    <mergeCell ref="J94:M94"/>
    <mergeCell ref="G95:I95"/>
    <mergeCell ref="J95:M95"/>
    <mergeCell ref="G96:I96"/>
    <mergeCell ref="J96:M96"/>
    <mergeCell ref="G93:I93"/>
    <mergeCell ref="J93:M93"/>
    <mergeCell ref="A89:A92"/>
    <mergeCell ref="B89:B92"/>
    <mergeCell ref="C89:E92"/>
    <mergeCell ref="F89:F92"/>
    <mergeCell ref="G90:I90"/>
    <mergeCell ref="J90:M90"/>
    <mergeCell ref="G91:I91"/>
    <mergeCell ref="J91:M91"/>
    <mergeCell ref="G92:I92"/>
    <mergeCell ref="J92:M92"/>
    <mergeCell ref="G89:I89"/>
    <mergeCell ref="J89:M89"/>
    <mergeCell ref="A85:A88"/>
    <mergeCell ref="B85:B88"/>
    <mergeCell ref="C85:E88"/>
    <mergeCell ref="F85:F88"/>
    <mergeCell ref="G86:I86"/>
    <mergeCell ref="J86:M86"/>
    <mergeCell ref="G87:I87"/>
    <mergeCell ref="J87:M87"/>
    <mergeCell ref="G88:I88"/>
    <mergeCell ref="J88:M88"/>
    <mergeCell ref="G85:I85"/>
    <mergeCell ref="J85:M85"/>
    <mergeCell ref="A81:A84"/>
    <mergeCell ref="B81:B84"/>
    <mergeCell ref="C81:E84"/>
    <mergeCell ref="F81:F84"/>
    <mergeCell ref="G82:I82"/>
    <mergeCell ref="J82:M82"/>
    <mergeCell ref="G83:I83"/>
    <mergeCell ref="J83:M83"/>
    <mergeCell ref="G84:I84"/>
    <mergeCell ref="J84:M84"/>
    <mergeCell ref="G81:I81"/>
    <mergeCell ref="J81:M81"/>
    <mergeCell ref="A77:A80"/>
    <mergeCell ref="B77:B80"/>
    <mergeCell ref="C77:E80"/>
    <mergeCell ref="F77:F80"/>
    <mergeCell ref="G78:I78"/>
    <mergeCell ref="J78:M78"/>
    <mergeCell ref="G79:I79"/>
    <mergeCell ref="J79:M79"/>
    <mergeCell ref="G80:I80"/>
    <mergeCell ref="J80:M80"/>
    <mergeCell ref="G77:I77"/>
    <mergeCell ref="J77:M77"/>
    <mergeCell ref="A73:A76"/>
    <mergeCell ref="B73:B76"/>
    <mergeCell ref="C73:E76"/>
    <mergeCell ref="F73:F76"/>
    <mergeCell ref="G74:I74"/>
    <mergeCell ref="J74:M74"/>
    <mergeCell ref="G75:I75"/>
    <mergeCell ref="J75:M75"/>
    <mergeCell ref="G76:I76"/>
    <mergeCell ref="J76:M76"/>
    <mergeCell ref="G73:I73"/>
    <mergeCell ref="J73:M73"/>
    <mergeCell ref="A69:A72"/>
    <mergeCell ref="B69:B72"/>
    <mergeCell ref="C69:E72"/>
    <mergeCell ref="F69:F72"/>
    <mergeCell ref="G70:I70"/>
    <mergeCell ref="J70:M70"/>
    <mergeCell ref="G71:I71"/>
    <mergeCell ref="J71:M71"/>
    <mergeCell ref="G72:I72"/>
    <mergeCell ref="J72:M72"/>
    <mergeCell ref="G69:I69"/>
    <mergeCell ref="J69:M69"/>
    <mergeCell ref="A65:A68"/>
    <mergeCell ref="B65:B68"/>
    <mergeCell ref="C65:E68"/>
    <mergeCell ref="F65:F68"/>
    <mergeCell ref="G66:I66"/>
    <mergeCell ref="J66:M66"/>
    <mergeCell ref="G67:I67"/>
    <mergeCell ref="J67:M67"/>
    <mergeCell ref="G68:I68"/>
    <mergeCell ref="J68:M68"/>
    <mergeCell ref="G65:I65"/>
    <mergeCell ref="J65:M65"/>
    <mergeCell ref="A61:A64"/>
    <mergeCell ref="B61:B64"/>
    <mergeCell ref="C61:E64"/>
    <mergeCell ref="F61:F64"/>
    <mergeCell ref="G62:I62"/>
    <mergeCell ref="J62:M62"/>
    <mergeCell ref="G63:I63"/>
    <mergeCell ref="J63:M63"/>
    <mergeCell ref="G64:I64"/>
    <mergeCell ref="J64:M64"/>
    <mergeCell ref="G61:I61"/>
    <mergeCell ref="J61:M61"/>
    <mergeCell ref="A57:A60"/>
    <mergeCell ref="B57:B60"/>
    <mergeCell ref="C57:E60"/>
    <mergeCell ref="F57:F60"/>
    <mergeCell ref="G58:I58"/>
    <mergeCell ref="J58:M58"/>
    <mergeCell ref="G59:I59"/>
    <mergeCell ref="J59:M59"/>
    <mergeCell ref="G60:I60"/>
    <mergeCell ref="J60:M60"/>
    <mergeCell ref="G57:I57"/>
    <mergeCell ref="J57:M57"/>
    <mergeCell ref="A53:A56"/>
    <mergeCell ref="B53:B56"/>
    <mergeCell ref="C53:E56"/>
    <mergeCell ref="F53:F56"/>
    <mergeCell ref="G54:I54"/>
    <mergeCell ref="J54:M54"/>
    <mergeCell ref="G55:I55"/>
    <mergeCell ref="J55:M55"/>
    <mergeCell ref="G56:I56"/>
    <mergeCell ref="J56:M56"/>
    <mergeCell ref="G53:I53"/>
    <mergeCell ref="J53:M53"/>
    <mergeCell ref="A49:A52"/>
    <mergeCell ref="B49:B52"/>
    <mergeCell ref="C49:E52"/>
    <mergeCell ref="F49:F52"/>
    <mergeCell ref="G50:I50"/>
    <mergeCell ref="J50:M50"/>
    <mergeCell ref="G51:I51"/>
    <mergeCell ref="J51:M51"/>
    <mergeCell ref="G52:I52"/>
    <mergeCell ref="J52:M52"/>
    <mergeCell ref="G49:I49"/>
    <mergeCell ref="J49:M49"/>
    <mergeCell ref="A45:A48"/>
    <mergeCell ref="B45:B48"/>
    <mergeCell ref="C45:E48"/>
    <mergeCell ref="F45:F48"/>
    <mergeCell ref="G46:I46"/>
    <mergeCell ref="J46:M46"/>
    <mergeCell ref="G47:I47"/>
    <mergeCell ref="J47:M47"/>
    <mergeCell ref="G48:I48"/>
    <mergeCell ref="J48:M48"/>
    <mergeCell ref="G45:I45"/>
    <mergeCell ref="J45:M45"/>
    <mergeCell ref="A41:A44"/>
    <mergeCell ref="B41:B44"/>
    <mergeCell ref="C41:E44"/>
    <mergeCell ref="F41:F44"/>
    <mergeCell ref="G42:I42"/>
    <mergeCell ref="J42:M42"/>
    <mergeCell ref="G43:I43"/>
    <mergeCell ref="J43:M43"/>
    <mergeCell ref="G44:I44"/>
    <mergeCell ref="J44:M44"/>
    <mergeCell ref="A37:A40"/>
    <mergeCell ref="B37:B40"/>
    <mergeCell ref="C37:E40"/>
    <mergeCell ref="F37:F40"/>
    <mergeCell ref="G38:I38"/>
    <mergeCell ref="J38:M38"/>
    <mergeCell ref="G39:I39"/>
    <mergeCell ref="J39:M39"/>
    <mergeCell ref="G40:I40"/>
    <mergeCell ref="J40:M40"/>
    <mergeCell ref="J35:M35"/>
    <mergeCell ref="J36:M36"/>
    <mergeCell ref="G29:I29"/>
    <mergeCell ref="A29:A32"/>
    <mergeCell ref="B29:B32"/>
    <mergeCell ref="C29:E32"/>
    <mergeCell ref="F29:F32"/>
    <mergeCell ref="G30:I30"/>
    <mergeCell ref="G31:I31"/>
    <mergeCell ref="J29:M29"/>
    <mergeCell ref="J31:M31"/>
    <mergeCell ref="J32:M32"/>
    <mergeCell ref="A33:A36"/>
    <mergeCell ref="B33:B36"/>
    <mergeCell ref="C33:E36"/>
    <mergeCell ref="F33:F36"/>
    <mergeCell ref="G33:I33"/>
    <mergeCell ref="G35:I35"/>
    <mergeCell ref="A218:M218"/>
    <mergeCell ref="G205:I205"/>
    <mergeCell ref="J205:M205"/>
    <mergeCell ref="G209:I209"/>
    <mergeCell ref="J209:M209"/>
    <mergeCell ref="G197:I197"/>
    <mergeCell ref="J197:M197"/>
    <mergeCell ref="G201:I201"/>
    <mergeCell ref="J201:M201"/>
    <mergeCell ref="A197:A200"/>
    <mergeCell ref="B197:B200"/>
    <mergeCell ref="C197:E200"/>
    <mergeCell ref="F197:F200"/>
    <mergeCell ref="G198:I198"/>
    <mergeCell ref="J198:M198"/>
    <mergeCell ref="G199:I199"/>
    <mergeCell ref="J199:M199"/>
    <mergeCell ref="G200:I200"/>
    <mergeCell ref="J200:M200"/>
    <mergeCell ref="A201:A204"/>
    <mergeCell ref="B201:B204"/>
    <mergeCell ref="C201:E204"/>
    <mergeCell ref="F201:F204"/>
    <mergeCell ref="G202:I202"/>
    <mergeCell ref="O1:P1"/>
    <mergeCell ref="O2:P2"/>
    <mergeCell ref="G125:I125"/>
    <mergeCell ref="J125:M125"/>
    <mergeCell ref="G129:I129"/>
    <mergeCell ref="J129:M129"/>
    <mergeCell ref="G133:I133"/>
    <mergeCell ref="J133:M133"/>
    <mergeCell ref="G137:I137"/>
    <mergeCell ref="J137:M137"/>
    <mergeCell ref="A1:M1"/>
    <mergeCell ref="A2:M2"/>
    <mergeCell ref="A3:M3"/>
    <mergeCell ref="A4:M4"/>
    <mergeCell ref="A5:M5"/>
    <mergeCell ref="G117:I117"/>
    <mergeCell ref="J117:M117"/>
    <mergeCell ref="G121:I121"/>
    <mergeCell ref="J121:M121"/>
    <mergeCell ref="G109:I109"/>
    <mergeCell ref="J109:M109"/>
    <mergeCell ref="G113:I113"/>
    <mergeCell ref="J113:M113"/>
    <mergeCell ref="G101:I101"/>
    <mergeCell ref="A25:A28"/>
    <mergeCell ref="B25:B28"/>
    <mergeCell ref="C25:E28"/>
    <mergeCell ref="F25:F28"/>
    <mergeCell ref="G26:I26"/>
    <mergeCell ref="G27:I27"/>
    <mergeCell ref="G28:I28"/>
    <mergeCell ref="J28:M28"/>
    <mergeCell ref="J27:M27"/>
    <mergeCell ref="J26:M26"/>
    <mergeCell ref="A8:M8"/>
    <mergeCell ref="G37:I37"/>
    <mergeCell ref="J37:M37"/>
    <mergeCell ref="G41:I41"/>
    <mergeCell ref="J41:M41"/>
    <mergeCell ref="O9:T13"/>
    <mergeCell ref="G32:I32"/>
    <mergeCell ref="J30:M30"/>
    <mergeCell ref="G34:I34"/>
    <mergeCell ref="J34:M34"/>
    <mergeCell ref="A20:M20"/>
    <mergeCell ref="G21:I24"/>
    <mergeCell ref="J21:M24"/>
    <mergeCell ref="G25:I25"/>
    <mergeCell ref="J25:M25"/>
    <mergeCell ref="C22:E24"/>
    <mergeCell ref="F22:F24"/>
    <mergeCell ref="C21:F21"/>
    <mergeCell ref="A21:A24"/>
    <mergeCell ref="B21:B24"/>
    <mergeCell ref="A9:B9"/>
    <mergeCell ref="A10:B10"/>
    <mergeCell ref="G36:I36"/>
    <mergeCell ref="J33:M33"/>
  </mergeCells>
  <conditionalFormatting sqref="O2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dataValidations disablePrompts="1" count="1">
    <dataValidation allowBlank="1" showInputMessage="1" showErrorMessage="1" promptTitle="RECOMEDACIONES" prompt="Para ngresar otra linea de texto en la misma celda presione conjuntamente &quot;ALT+ENTER&quot; " sqref="H36:I104 K25:M25 K29:M29 K36:M104 J25:J104 G25:G104"/>
  </dataValidations>
  <hyperlinks>
    <hyperlink ref="L3:L4" location="INICIO!A1" display="REGRESAR"/>
  </hyperlinks>
  <printOptions horizontalCentered="1"/>
  <pageMargins left="0.59055118110236227" right="0.19685039370078741" top="0.51181102362204722" bottom="0.51181102362204722" header="0.23622047244094491" footer="0.23622047244094491"/>
  <pageSetup paperSize="9" scale="61" fitToHeight="0" orientation="portrait" blackAndWhite="1" horizontalDpi="4294967292" verticalDpi="300" r:id="rId1"/>
  <headerFooter>
    <oddHeader>&amp;L&amp;G&amp;C&amp;G&amp;R&amp;G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Reservado"/>
  <dimension ref="A1:B1001"/>
  <sheetViews>
    <sheetView topLeftCell="A434" workbookViewId="0">
      <selection activeCell="B391" sqref="B391"/>
    </sheetView>
  </sheetViews>
  <sheetFormatPr baseColWidth="10" defaultRowHeight="12.75"/>
  <cols>
    <col min="1" max="1" width="5" style="80" bestFit="1" customWidth="1"/>
    <col min="2" max="2" width="21" style="84" bestFit="1" customWidth="1"/>
    <col min="3" max="3" width="5" style="82" bestFit="1" customWidth="1"/>
    <col min="4" max="4" width="28.42578125" style="82" customWidth="1"/>
    <col min="5" max="5" width="5" style="82" bestFit="1" customWidth="1"/>
    <col min="6" max="6" width="23.28515625" style="82" bestFit="1" customWidth="1"/>
    <col min="7" max="7" width="5" style="82" bestFit="1" customWidth="1"/>
    <col min="8" max="8" width="23.28515625" style="82" bestFit="1" customWidth="1"/>
    <col min="9" max="9" width="5" style="82" bestFit="1" customWidth="1"/>
    <col min="10" max="10" width="23.28515625" style="82" bestFit="1" customWidth="1"/>
    <col min="11" max="11" width="5" style="82" bestFit="1" customWidth="1"/>
    <col min="12" max="12" width="23.28515625" style="82" bestFit="1" customWidth="1"/>
    <col min="13" max="16384" width="11.42578125" style="82"/>
  </cols>
  <sheetData>
    <row r="1" spans="1:2">
      <c r="A1" s="80">
        <v>0</v>
      </c>
      <c r="B1" s="81" t="s">
        <v>394</v>
      </c>
    </row>
    <row r="2" spans="1:2">
      <c r="A2" s="80">
        <v>0.01</v>
      </c>
      <c r="B2" s="83" t="s">
        <v>395</v>
      </c>
    </row>
    <row r="3" spans="1:2">
      <c r="A3" s="80">
        <v>0.02</v>
      </c>
      <c r="B3" s="83" t="s">
        <v>396</v>
      </c>
    </row>
    <row r="4" spans="1:2">
      <c r="A4" s="80">
        <v>0.03</v>
      </c>
      <c r="B4" s="83" t="s">
        <v>397</v>
      </c>
    </row>
    <row r="5" spans="1:2">
      <c r="A5" s="80">
        <v>0.04</v>
      </c>
      <c r="B5" s="83" t="s">
        <v>398</v>
      </c>
    </row>
    <row r="6" spans="1:2">
      <c r="A6" s="80">
        <v>0.05</v>
      </c>
      <c r="B6" s="83" t="s">
        <v>399</v>
      </c>
    </row>
    <row r="7" spans="1:2">
      <c r="A7" s="80">
        <v>0.06</v>
      </c>
      <c r="B7" s="83" t="s">
        <v>400</v>
      </c>
    </row>
    <row r="8" spans="1:2">
      <c r="A8" s="80">
        <v>7.0000000000000007E-2</v>
      </c>
      <c r="B8" s="83" t="s">
        <v>401</v>
      </c>
    </row>
    <row r="9" spans="1:2">
      <c r="A9" s="80">
        <v>0.08</v>
      </c>
      <c r="B9" s="83" t="s">
        <v>402</v>
      </c>
    </row>
    <row r="10" spans="1:2">
      <c r="A10" s="80">
        <v>0.09</v>
      </c>
      <c r="B10" s="83" t="s">
        <v>403</v>
      </c>
    </row>
    <row r="11" spans="1:2">
      <c r="A11" s="80">
        <v>0.1</v>
      </c>
      <c r="B11" s="83" t="s">
        <v>404</v>
      </c>
    </row>
    <row r="12" spans="1:2">
      <c r="A12" s="80">
        <v>0.11</v>
      </c>
      <c r="B12" s="83" t="s">
        <v>405</v>
      </c>
    </row>
    <row r="13" spans="1:2">
      <c r="A13" s="80">
        <v>0.12</v>
      </c>
      <c r="B13" s="83" t="s">
        <v>406</v>
      </c>
    </row>
    <row r="14" spans="1:2">
      <c r="A14" s="80">
        <v>0.13</v>
      </c>
      <c r="B14" s="83" t="s">
        <v>407</v>
      </c>
    </row>
    <row r="15" spans="1:2">
      <c r="A15" s="80">
        <v>0.14000000000000001</v>
      </c>
      <c r="B15" s="83" t="s">
        <v>408</v>
      </c>
    </row>
    <row r="16" spans="1:2">
      <c r="A16" s="80">
        <v>0.15</v>
      </c>
      <c r="B16" s="83" t="s">
        <v>409</v>
      </c>
    </row>
    <row r="17" spans="1:2">
      <c r="A17" s="80">
        <v>0.16</v>
      </c>
      <c r="B17" s="83" t="s">
        <v>410</v>
      </c>
    </row>
    <row r="18" spans="1:2">
      <c r="A18" s="80">
        <v>0.17</v>
      </c>
      <c r="B18" s="83" t="s">
        <v>411</v>
      </c>
    </row>
    <row r="19" spans="1:2">
      <c r="A19" s="80">
        <v>0.18</v>
      </c>
      <c r="B19" s="83" t="s">
        <v>412</v>
      </c>
    </row>
    <row r="20" spans="1:2">
      <c r="A20" s="80">
        <v>0.19</v>
      </c>
      <c r="B20" s="83" t="s">
        <v>413</v>
      </c>
    </row>
    <row r="21" spans="1:2">
      <c r="A21" s="80">
        <v>0.2</v>
      </c>
      <c r="B21" s="83" t="s">
        <v>414</v>
      </c>
    </row>
    <row r="22" spans="1:2">
      <c r="A22" s="80">
        <v>0.21</v>
      </c>
      <c r="B22" s="83" t="s">
        <v>415</v>
      </c>
    </row>
    <row r="23" spans="1:2">
      <c r="A23" s="80">
        <v>0.22</v>
      </c>
      <c r="B23" s="83" t="s">
        <v>416</v>
      </c>
    </row>
    <row r="24" spans="1:2">
      <c r="A24" s="80">
        <v>0.23</v>
      </c>
      <c r="B24" s="83" t="s">
        <v>417</v>
      </c>
    </row>
    <row r="25" spans="1:2">
      <c r="A25" s="80">
        <v>0.24</v>
      </c>
      <c r="B25" s="83" t="s">
        <v>418</v>
      </c>
    </row>
    <row r="26" spans="1:2">
      <c r="A26" s="80">
        <v>0.25</v>
      </c>
      <c r="B26" s="83" t="s">
        <v>419</v>
      </c>
    </row>
    <row r="27" spans="1:2">
      <c r="A27" s="80">
        <v>0.26</v>
      </c>
      <c r="B27" s="83" t="s">
        <v>420</v>
      </c>
    </row>
    <row r="28" spans="1:2">
      <c r="A28" s="80">
        <v>0.27</v>
      </c>
      <c r="B28" s="83" t="s">
        <v>421</v>
      </c>
    </row>
    <row r="29" spans="1:2">
      <c r="A29" s="80">
        <v>0.28000000000000003</v>
      </c>
      <c r="B29" s="83" t="s">
        <v>422</v>
      </c>
    </row>
    <row r="30" spans="1:2">
      <c r="A30" s="80">
        <v>0.28999999999999998</v>
      </c>
      <c r="B30" s="83" t="s">
        <v>423</v>
      </c>
    </row>
    <row r="31" spans="1:2">
      <c r="A31" s="80">
        <v>0.3</v>
      </c>
      <c r="B31" s="83" t="s">
        <v>424</v>
      </c>
    </row>
    <row r="32" spans="1:2">
      <c r="A32" s="80">
        <v>0.31</v>
      </c>
      <c r="B32" s="83" t="s">
        <v>425</v>
      </c>
    </row>
    <row r="33" spans="1:2">
      <c r="A33" s="80">
        <v>0.32</v>
      </c>
      <c r="B33" s="83" t="s">
        <v>426</v>
      </c>
    </row>
    <row r="34" spans="1:2">
      <c r="A34" s="80">
        <v>0.33</v>
      </c>
      <c r="B34" s="83" t="s">
        <v>427</v>
      </c>
    </row>
    <row r="35" spans="1:2">
      <c r="A35" s="80">
        <v>0.34</v>
      </c>
      <c r="B35" s="83" t="s">
        <v>428</v>
      </c>
    </row>
    <row r="36" spans="1:2">
      <c r="A36" s="80">
        <v>0.35</v>
      </c>
      <c r="B36" s="83" t="s">
        <v>429</v>
      </c>
    </row>
    <row r="37" spans="1:2">
      <c r="A37" s="80">
        <v>0.36</v>
      </c>
      <c r="B37" s="83" t="s">
        <v>430</v>
      </c>
    </row>
    <row r="38" spans="1:2">
      <c r="A38" s="80">
        <v>0.37</v>
      </c>
      <c r="B38" s="83" t="s">
        <v>431</v>
      </c>
    </row>
    <row r="39" spans="1:2">
      <c r="A39" s="80">
        <v>0.38</v>
      </c>
      <c r="B39" s="83" t="s">
        <v>432</v>
      </c>
    </row>
    <row r="40" spans="1:2">
      <c r="A40" s="80">
        <v>0.39</v>
      </c>
      <c r="B40" s="83" t="s">
        <v>433</v>
      </c>
    </row>
    <row r="41" spans="1:2">
      <c r="A41" s="80">
        <v>0.4</v>
      </c>
      <c r="B41" s="83" t="s">
        <v>434</v>
      </c>
    </row>
    <row r="42" spans="1:2">
      <c r="A42" s="80">
        <v>0.41</v>
      </c>
      <c r="B42" s="83" t="s">
        <v>435</v>
      </c>
    </row>
    <row r="43" spans="1:2">
      <c r="A43" s="80">
        <v>0.42</v>
      </c>
      <c r="B43" s="83" t="s">
        <v>436</v>
      </c>
    </row>
    <row r="44" spans="1:2">
      <c r="A44" s="80">
        <v>0.43</v>
      </c>
      <c r="B44" s="83" t="s">
        <v>437</v>
      </c>
    </row>
    <row r="45" spans="1:2">
      <c r="A45" s="80">
        <v>0.44</v>
      </c>
      <c r="B45" s="83" t="s">
        <v>438</v>
      </c>
    </row>
    <row r="46" spans="1:2">
      <c r="A46" s="80">
        <v>0.45</v>
      </c>
      <c r="B46" s="83" t="s">
        <v>439</v>
      </c>
    </row>
    <row r="47" spans="1:2">
      <c r="A47" s="80">
        <v>0.46</v>
      </c>
      <c r="B47" s="83" t="s">
        <v>440</v>
      </c>
    </row>
    <row r="48" spans="1:2">
      <c r="A48" s="80">
        <v>0.47</v>
      </c>
      <c r="B48" s="83" t="s">
        <v>441</v>
      </c>
    </row>
    <row r="49" spans="1:2">
      <c r="A49" s="80">
        <v>0.48</v>
      </c>
      <c r="B49" s="83" t="s">
        <v>442</v>
      </c>
    </row>
    <row r="50" spans="1:2">
      <c r="A50" s="80">
        <v>0.49</v>
      </c>
      <c r="B50" s="83" t="s">
        <v>443</v>
      </c>
    </row>
    <row r="51" spans="1:2">
      <c r="A51" s="80">
        <v>0.5</v>
      </c>
      <c r="B51" s="83" t="s">
        <v>444</v>
      </c>
    </row>
    <row r="52" spans="1:2">
      <c r="A52" s="80">
        <v>0.51</v>
      </c>
      <c r="B52" s="83" t="s">
        <v>445</v>
      </c>
    </row>
    <row r="53" spans="1:2">
      <c r="A53" s="80">
        <v>0.52</v>
      </c>
      <c r="B53" s="83" t="s">
        <v>446</v>
      </c>
    </row>
    <row r="54" spans="1:2">
      <c r="A54" s="80">
        <v>0.53</v>
      </c>
      <c r="B54" s="83" t="s">
        <v>447</v>
      </c>
    </row>
    <row r="55" spans="1:2">
      <c r="A55" s="80">
        <v>0.54</v>
      </c>
      <c r="B55" s="83" t="s">
        <v>448</v>
      </c>
    </row>
    <row r="56" spans="1:2">
      <c r="A56" s="80">
        <v>0.55000000000000004</v>
      </c>
      <c r="B56" s="83" t="s">
        <v>449</v>
      </c>
    </row>
    <row r="57" spans="1:2">
      <c r="A57" s="80">
        <v>0.56000000000000005</v>
      </c>
      <c r="B57" s="83" t="s">
        <v>450</v>
      </c>
    </row>
    <row r="58" spans="1:2">
      <c r="A58" s="80">
        <v>0.56999999999999995</v>
      </c>
      <c r="B58" s="83" t="s">
        <v>451</v>
      </c>
    </row>
    <row r="59" spans="1:2">
      <c r="A59" s="80">
        <v>0.57999999999999996</v>
      </c>
      <c r="B59" s="83" t="s">
        <v>452</v>
      </c>
    </row>
    <row r="60" spans="1:2">
      <c r="A60" s="80">
        <v>0.59</v>
      </c>
      <c r="B60" s="83" t="s">
        <v>453</v>
      </c>
    </row>
    <row r="61" spans="1:2">
      <c r="A61" s="80">
        <v>0.6</v>
      </c>
      <c r="B61" s="83" t="s">
        <v>454</v>
      </c>
    </row>
    <row r="62" spans="1:2">
      <c r="A62" s="80">
        <v>0.61</v>
      </c>
      <c r="B62" s="83" t="s">
        <v>455</v>
      </c>
    </row>
    <row r="63" spans="1:2">
      <c r="A63" s="80">
        <v>0.62</v>
      </c>
      <c r="B63" s="83" t="s">
        <v>456</v>
      </c>
    </row>
    <row r="64" spans="1:2">
      <c r="A64" s="80">
        <v>0.63</v>
      </c>
      <c r="B64" s="83" t="s">
        <v>457</v>
      </c>
    </row>
    <row r="65" spans="1:2">
      <c r="A65" s="80">
        <v>0.64</v>
      </c>
      <c r="B65" s="83" t="s">
        <v>458</v>
      </c>
    </row>
    <row r="66" spans="1:2">
      <c r="A66" s="80">
        <v>0.65</v>
      </c>
      <c r="B66" s="83" t="s">
        <v>459</v>
      </c>
    </row>
    <row r="67" spans="1:2">
      <c r="A67" s="80">
        <v>0.66</v>
      </c>
      <c r="B67" s="83" t="s">
        <v>460</v>
      </c>
    </row>
    <row r="68" spans="1:2">
      <c r="A68" s="80">
        <v>0.67</v>
      </c>
      <c r="B68" s="83" t="s">
        <v>461</v>
      </c>
    </row>
    <row r="69" spans="1:2">
      <c r="A69" s="80">
        <v>0.68</v>
      </c>
      <c r="B69" s="83" t="s">
        <v>462</v>
      </c>
    </row>
    <row r="70" spans="1:2">
      <c r="A70" s="80">
        <v>0.69</v>
      </c>
      <c r="B70" s="83" t="s">
        <v>463</v>
      </c>
    </row>
    <row r="71" spans="1:2">
      <c r="A71" s="80">
        <v>0.7</v>
      </c>
      <c r="B71" s="83" t="s">
        <v>464</v>
      </c>
    </row>
    <row r="72" spans="1:2">
      <c r="A72" s="80">
        <v>0.71</v>
      </c>
      <c r="B72" s="83" t="s">
        <v>465</v>
      </c>
    </row>
    <row r="73" spans="1:2">
      <c r="A73" s="80">
        <v>0.72</v>
      </c>
      <c r="B73" s="83" t="s">
        <v>466</v>
      </c>
    </row>
    <row r="74" spans="1:2">
      <c r="A74" s="80">
        <v>0.73</v>
      </c>
      <c r="B74" s="83" t="s">
        <v>467</v>
      </c>
    </row>
    <row r="75" spans="1:2">
      <c r="A75" s="80">
        <v>0.74</v>
      </c>
      <c r="B75" s="83" t="s">
        <v>468</v>
      </c>
    </row>
    <row r="76" spans="1:2">
      <c r="A76" s="80">
        <v>0.75</v>
      </c>
      <c r="B76" s="83" t="s">
        <v>469</v>
      </c>
    </row>
    <row r="77" spans="1:2">
      <c r="A77" s="80">
        <v>0.76</v>
      </c>
      <c r="B77" s="83" t="s">
        <v>470</v>
      </c>
    </row>
    <row r="78" spans="1:2">
      <c r="A78" s="80">
        <v>0.77</v>
      </c>
      <c r="B78" s="83" t="s">
        <v>471</v>
      </c>
    </row>
    <row r="79" spans="1:2">
      <c r="A79" s="80">
        <v>0.78</v>
      </c>
      <c r="B79" s="83" t="s">
        <v>472</v>
      </c>
    </row>
    <row r="80" spans="1:2">
      <c r="A80" s="80">
        <v>0.79</v>
      </c>
      <c r="B80" s="83" t="s">
        <v>473</v>
      </c>
    </row>
    <row r="81" spans="1:2">
      <c r="A81" s="80">
        <v>0.8</v>
      </c>
      <c r="B81" s="83" t="s">
        <v>474</v>
      </c>
    </row>
    <row r="82" spans="1:2">
      <c r="A82" s="80">
        <v>0.81</v>
      </c>
      <c r="B82" s="83" t="s">
        <v>475</v>
      </c>
    </row>
    <row r="83" spans="1:2">
      <c r="A83" s="80">
        <v>0.82</v>
      </c>
      <c r="B83" s="83" t="s">
        <v>476</v>
      </c>
    </row>
    <row r="84" spans="1:2">
      <c r="A84" s="80">
        <v>0.83</v>
      </c>
      <c r="B84" s="83" t="s">
        <v>477</v>
      </c>
    </row>
    <row r="85" spans="1:2">
      <c r="A85" s="80">
        <v>0.84</v>
      </c>
      <c r="B85" s="83" t="s">
        <v>478</v>
      </c>
    </row>
    <row r="86" spans="1:2">
      <c r="A86" s="80">
        <v>0.85</v>
      </c>
      <c r="B86" s="83" t="s">
        <v>479</v>
      </c>
    </row>
    <row r="87" spans="1:2">
      <c r="A87" s="80">
        <v>0.86</v>
      </c>
      <c r="B87" s="83" t="s">
        <v>480</v>
      </c>
    </row>
    <row r="88" spans="1:2">
      <c r="A88" s="80">
        <v>0.87</v>
      </c>
      <c r="B88" s="83" t="s">
        <v>481</v>
      </c>
    </row>
    <row r="89" spans="1:2">
      <c r="A89" s="80">
        <v>0.88</v>
      </c>
      <c r="B89" s="83" t="s">
        <v>482</v>
      </c>
    </row>
    <row r="90" spans="1:2">
      <c r="A90" s="80">
        <v>0.89</v>
      </c>
      <c r="B90" s="83" t="s">
        <v>483</v>
      </c>
    </row>
    <row r="91" spans="1:2">
      <c r="A91" s="80">
        <v>0.9</v>
      </c>
      <c r="B91" s="83" t="s">
        <v>484</v>
      </c>
    </row>
    <row r="92" spans="1:2">
      <c r="A92" s="80">
        <v>0.91</v>
      </c>
      <c r="B92" s="83" t="s">
        <v>485</v>
      </c>
    </row>
    <row r="93" spans="1:2">
      <c r="A93" s="80">
        <v>0.92</v>
      </c>
      <c r="B93" s="83" t="s">
        <v>486</v>
      </c>
    </row>
    <row r="94" spans="1:2">
      <c r="A94" s="80">
        <v>0.93</v>
      </c>
      <c r="B94" s="83" t="s">
        <v>487</v>
      </c>
    </row>
    <row r="95" spans="1:2">
      <c r="A95" s="80">
        <v>0.94</v>
      </c>
      <c r="B95" s="83" t="s">
        <v>488</v>
      </c>
    </row>
    <row r="96" spans="1:2">
      <c r="A96" s="80">
        <v>0.95</v>
      </c>
      <c r="B96" s="83" t="s">
        <v>489</v>
      </c>
    </row>
    <row r="97" spans="1:2">
      <c r="A97" s="80">
        <v>0.96</v>
      </c>
      <c r="B97" s="83" t="s">
        <v>490</v>
      </c>
    </row>
    <row r="98" spans="1:2">
      <c r="A98" s="80">
        <v>0.97</v>
      </c>
      <c r="B98" s="83" t="s">
        <v>491</v>
      </c>
    </row>
    <row r="99" spans="1:2">
      <c r="A99" s="80">
        <v>0.98</v>
      </c>
      <c r="B99" s="83" t="s">
        <v>492</v>
      </c>
    </row>
    <row r="100" spans="1:2">
      <c r="A100" s="80">
        <v>0.99</v>
      </c>
      <c r="B100" s="83" t="s">
        <v>493</v>
      </c>
    </row>
    <row r="101" spans="1:2">
      <c r="A101" s="80">
        <v>1</v>
      </c>
      <c r="B101" s="83" t="s">
        <v>494</v>
      </c>
    </row>
    <row r="102" spans="1:2">
      <c r="A102" s="80">
        <v>1.01</v>
      </c>
      <c r="B102" s="83" t="s">
        <v>495</v>
      </c>
    </row>
    <row r="103" spans="1:2">
      <c r="A103" s="80">
        <v>1.02</v>
      </c>
      <c r="B103" s="83" t="s">
        <v>496</v>
      </c>
    </row>
    <row r="104" spans="1:2">
      <c r="A104" s="80">
        <v>1.03</v>
      </c>
      <c r="B104" s="83" t="s">
        <v>497</v>
      </c>
    </row>
    <row r="105" spans="1:2">
      <c r="A105" s="80">
        <v>1.04</v>
      </c>
      <c r="B105" s="83" t="s">
        <v>498</v>
      </c>
    </row>
    <row r="106" spans="1:2">
      <c r="A106" s="80">
        <v>1.05</v>
      </c>
      <c r="B106" s="83" t="s">
        <v>499</v>
      </c>
    </row>
    <row r="107" spans="1:2">
      <c r="A107" s="80">
        <v>1.06</v>
      </c>
      <c r="B107" s="83" t="s">
        <v>500</v>
      </c>
    </row>
    <row r="108" spans="1:2">
      <c r="A108" s="80">
        <v>1.07</v>
      </c>
      <c r="B108" s="83" t="s">
        <v>501</v>
      </c>
    </row>
    <row r="109" spans="1:2">
      <c r="A109" s="80">
        <v>1.08</v>
      </c>
      <c r="B109" s="83" t="s">
        <v>502</v>
      </c>
    </row>
    <row r="110" spans="1:2">
      <c r="A110" s="80">
        <v>1.0900000000000001</v>
      </c>
      <c r="B110" s="83" t="s">
        <v>503</v>
      </c>
    </row>
    <row r="111" spans="1:2">
      <c r="A111" s="80">
        <v>1.1000000000000001</v>
      </c>
      <c r="B111" s="83" t="s">
        <v>504</v>
      </c>
    </row>
    <row r="112" spans="1:2">
      <c r="A112" s="80">
        <v>1.1100000000000001</v>
      </c>
      <c r="B112" s="83" t="s">
        <v>505</v>
      </c>
    </row>
    <row r="113" spans="1:2">
      <c r="A113" s="80">
        <v>1.1200000000000001</v>
      </c>
      <c r="B113" s="83" t="s">
        <v>506</v>
      </c>
    </row>
    <row r="114" spans="1:2">
      <c r="A114" s="80">
        <v>1.1299999999999999</v>
      </c>
      <c r="B114" s="83" t="s">
        <v>507</v>
      </c>
    </row>
    <row r="115" spans="1:2">
      <c r="A115" s="80">
        <v>1.1399999999999999</v>
      </c>
      <c r="B115" s="83" t="s">
        <v>508</v>
      </c>
    </row>
    <row r="116" spans="1:2">
      <c r="A116" s="80">
        <v>1.1499999999999999</v>
      </c>
      <c r="B116" s="83" t="s">
        <v>509</v>
      </c>
    </row>
    <row r="117" spans="1:2">
      <c r="A117" s="80">
        <v>1.1599999999999999</v>
      </c>
      <c r="B117" s="83" t="s">
        <v>510</v>
      </c>
    </row>
    <row r="118" spans="1:2">
      <c r="A118" s="80">
        <v>1.17</v>
      </c>
      <c r="B118" s="83" t="s">
        <v>511</v>
      </c>
    </row>
    <row r="119" spans="1:2">
      <c r="A119" s="80">
        <v>1.18</v>
      </c>
      <c r="B119" s="83" t="s">
        <v>512</v>
      </c>
    </row>
    <row r="120" spans="1:2">
      <c r="A120" s="80">
        <v>1.19</v>
      </c>
      <c r="B120" s="83" t="s">
        <v>513</v>
      </c>
    </row>
    <row r="121" spans="1:2">
      <c r="A121" s="80">
        <v>1.2</v>
      </c>
      <c r="B121" s="83" t="s">
        <v>514</v>
      </c>
    </row>
    <row r="122" spans="1:2">
      <c r="A122" s="80">
        <v>1.21</v>
      </c>
      <c r="B122" s="83" t="s">
        <v>515</v>
      </c>
    </row>
    <row r="123" spans="1:2">
      <c r="A123" s="80">
        <v>1.22</v>
      </c>
      <c r="B123" s="83" t="s">
        <v>516</v>
      </c>
    </row>
    <row r="124" spans="1:2">
      <c r="A124" s="80">
        <v>1.23</v>
      </c>
      <c r="B124" s="83" t="s">
        <v>517</v>
      </c>
    </row>
    <row r="125" spans="1:2">
      <c r="A125" s="80">
        <v>1.24</v>
      </c>
      <c r="B125" s="83" t="s">
        <v>518</v>
      </c>
    </row>
    <row r="126" spans="1:2">
      <c r="A126" s="80">
        <v>1.25</v>
      </c>
      <c r="B126" s="83" t="s">
        <v>519</v>
      </c>
    </row>
    <row r="127" spans="1:2">
      <c r="A127" s="80">
        <v>1.26</v>
      </c>
      <c r="B127" s="83" t="s">
        <v>520</v>
      </c>
    </row>
    <row r="128" spans="1:2">
      <c r="A128" s="80">
        <v>1.27</v>
      </c>
      <c r="B128" s="83" t="s">
        <v>521</v>
      </c>
    </row>
    <row r="129" spans="1:2">
      <c r="A129" s="80">
        <v>1.28</v>
      </c>
      <c r="B129" s="83" t="s">
        <v>522</v>
      </c>
    </row>
    <row r="130" spans="1:2">
      <c r="A130" s="80">
        <v>1.29</v>
      </c>
      <c r="B130" s="83" t="s">
        <v>523</v>
      </c>
    </row>
    <row r="131" spans="1:2">
      <c r="A131" s="80">
        <v>1.3</v>
      </c>
      <c r="B131" s="83" t="s">
        <v>524</v>
      </c>
    </row>
    <row r="132" spans="1:2">
      <c r="A132" s="80">
        <v>1.31</v>
      </c>
      <c r="B132" s="83" t="s">
        <v>525</v>
      </c>
    </row>
    <row r="133" spans="1:2">
      <c r="A133" s="80">
        <v>1.32</v>
      </c>
      <c r="B133" s="83" t="s">
        <v>526</v>
      </c>
    </row>
    <row r="134" spans="1:2">
      <c r="A134" s="80">
        <v>1.33</v>
      </c>
      <c r="B134" s="83" t="s">
        <v>527</v>
      </c>
    </row>
    <row r="135" spans="1:2">
      <c r="A135" s="80">
        <v>1.34</v>
      </c>
      <c r="B135" s="83" t="s">
        <v>528</v>
      </c>
    </row>
    <row r="136" spans="1:2">
      <c r="A136" s="80">
        <v>1.35</v>
      </c>
      <c r="B136" s="83" t="s">
        <v>529</v>
      </c>
    </row>
    <row r="137" spans="1:2">
      <c r="A137" s="80">
        <v>1.36</v>
      </c>
      <c r="B137" s="83" t="s">
        <v>530</v>
      </c>
    </row>
    <row r="138" spans="1:2">
      <c r="A138" s="80">
        <v>1.37</v>
      </c>
      <c r="B138" s="83" t="s">
        <v>531</v>
      </c>
    </row>
    <row r="139" spans="1:2">
      <c r="A139" s="80">
        <v>1.38</v>
      </c>
      <c r="B139" s="83" t="s">
        <v>532</v>
      </c>
    </row>
    <row r="140" spans="1:2">
      <c r="A140" s="80">
        <v>1.39</v>
      </c>
      <c r="B140" s="83" t="s">
        <v>533</v>
      </c>
    </row>
    <row r="141" spans="1:2">
      <c r="A141" s="80">
        <v>1.4</v>
      </c>
      <c r="B141" s="83" t="s">
        <v>534</v>
      </c>
    </row>
    <row r="142" spans="1:2">
      <c r="A142" s="80">
        <v>1.41</v>
      </c>
      <c r="B142" s="83" t="s">
        <v>535</v>
      </c>
    </row>
    <row r="143" spans="1:2">
      <c r="A143" s="80">
        <v>1.42</v>
      </c>
      <c r="B143" s="83" t="s">
        <v>536</v>
      </c>
    </row>
    <row r="144" spans="1:2">
      <c r="A144" s="80">
        <v>1.43</v>
      </c>
      <c r="B144" s="83" t="s">
        <v>537</v>
      </c>
    </row>
    <row r="145" spans="1:2">
      <c r="A145" s="80">
        <v>1.44</v>
      </c>
      <c r="B145" s="83" t="s">
        <v>538</v>
      </c>
    </row>
    <row r="146" spans="1:2">
      <c r="A146" s="80">
        <v>1.45</v>
      </c>
      <c r="B146" s="83" t="s">
        <v>539</v>
      </c>
    </row>
    <row r="147" spans="1:2">
      <c r="A147" s="80">
        <v>1.46</v>
      </c>
      <c r="B147" s="83" t="s">
        <v>540</v>
      </c>
    </row>
    <row r="148" spans="1:2">
      <c r="A148" s="80">
        <v>1.47</v>
      </c>
      <c r="B148" s="83" t="s">
        <v>541</v>
      </c>
    </row>
    <row r="149" spans="1:2">
      <c r="A149" s="80">
        <v>1.48</v>
      </c>
      <c r="B149" s="83" t="s">
        <v>542</v>
      </c>
    </row>
    <row r="150" spans="1:2">
      <c r="A150" s="80">
        <v>1.49</v>
      </c>
      <c r="B150" s="83" t="s">
        <v>543</v>
      </c>
    </row>
    <row r="151" spans="1:2">
      <c r="A151" s="80">
        <v>1.5</v>
      </c>
      <c r="B151" s="83" t="s">
        <v>544</v>
      </c>
    </row>
    <row r="152" spans="1:2">
      <c r="A152" s="80">
        <v>1.51</v>
      </c>
      <c r="B152" s="83" t="s">
        <v>545</v>
      </c>
    </row>
    <row r="153" spans="1:2">
      <c r="A153" s="80">
        <v>1.52</v>
      </c>
      <c r="B153" s="83" t="s">
        <v>546</v>
      </c>
    </row>
    <row r="154" spans="1:2">
      <c r="A154" s="80">
        <v>1.53</v>
      </c>
      <c r="B154" s="83" t="s">
        <v>547</v>
      </c>
    </row>
    <row r="155" spans="1:2">
      <c r="A155" s="80">
        <v>1.54</v>
      </c>
      <c r="B155" s="83" t="s">
        <v>548</v>
      </c>
    </row>
    <row r="156" spans="1:2">
      <c r="A156" s="80">
        <v>1.55</v>
      </c>
      <c r="B156" s="83" t="s">
        <v>549</v>
      </c>
    </row>
    <row r="157" spans="1:2">
      <c r="A157" s="80">
        <v>1.56</v>
      </c>
      <c r="B157" s="83" t="s">
        <v>550</v>
      </c>
    </row>
    <row r="158" spans="1:2">
      <c r="A158" s="80">
        <v>1.57</v>
      </c>
      <c r="B158" s="83" t="s">
        <v>551</v>
      </c>
    </row>
    <row r="159" spans="1:2">
      <c r="A159" s="80">
        <v>1.58</v>
      </c>
      <c r="B159" s="83" t="s">
        <v>552</v>
      </c>
    </row>
    <row r="160" spans="1:2">
      <c r="A160" s="80">
        <v>1.59</v>
      </c>
      <c r="B160" s="83" t="s">
        <v>553</v>
      </c>
    </row>
    <row r="161" spans="1:2">
      <c r="A161" s="80">
        <v>1.6</v>
      </c>
      <c r="B161" s="83" t="s">
        <v>554</v>
      </c>
    </row>
    <row r="162" spans="1:2">
      <c r="A162" s="80">
        <v>1.61</v>
      </c>
      <c r="B162" s="83" t="s">
        <v>555</v>
      </c>
    </row>
    <row r="163" spans="1:2">
      <c r="A163" s="80">
        <v>1.62</v>
      </c>
      <c r="B163" s="83" t="s">
        <v>556</v>
      </c>
    </row>
    <row r="164" spans="1:2">
      <c r="A164" s="80">
        <v>1.63</v>
      </c>
      <c r="B164" s="83" t="s">
        <v>557</v>
      </c>
    </row>
    <row r="165" spans="1:2">
      <c r="A165" s="80">
        <v>1.64</v>
      </c>
      <c r="B165" s="83" t="s">
        <v>558</v>
      </c>
    </row>
    <row r="166" spans="1:2">
      <c r="A166" s="80">
        <v>1.65</v>
      </c>
      <c r="B166" s="83" t="s">
        <v>559</v>
      </c>
    </row>
    <row r="167" spans="1:2">
      <c r="A167" s="80">
        <v>1.66</v>
      </c>
      <c r="B167" s="83" t="s">
        <v>560</v>
      </c>
    </row>
    <row r="168" spans="1:2">
      <c r="A168" s="80">
        <v>1.67</v>
      </c>
      <c r="B168" s="83" t="s">
        <v>561</v>
      </c>
    </row>
    <row r="169" spans="1:2">
      <c r="A169" s="80">
        <v>1.68</v>
      </c>
      <c r="B169" s="83" t="s">
        <v>562</v>
      </c>
    </row>
    <row r="170" spans="1:2">
      <c r="A170" s="80">
        <v>1.69</v>
      </c>
      <c r="B170" s="83" t="s">
        <v>563</v>
      </c>
    </row>
    <row r="171" spans="1:2">
      <c r="A171" s="80">
        <v>1.7</v>
      </c>
      <c r="B171" s="83" t="s">
        <v>564</v>
      </c>
    </row>
    <row r="172" spans="1:2">
      <c r="A172" s="80">
        <v>1.71</v>
      </c>
      <c r="B172" s="83" t="s">
        <v>565</v>
      </c>
    </row>
    <row r="173" spans="1:2">
      <c r="A173" s="80">
        <v>1.72</v>
      </c>
      <c r="B173" s="83" t="s">
        <v>566</v>
      </c>
    </row>
    <row r="174" spans="1:2">
      <c r="A174" s="80">
        <v>1.73</v>
      </c>
      <c r="B174" s="83" t="s">
        <v>567</v>
      </c>
    </row>
    <row r="175" spans="1:2">
      <c r="A175" s="80">
        <v>1.74</v>
      </c>
      <c r="B175" s="83" t="s">
        <v>568</v>
      </c>
    </row>
    <row r="176" spans="1:2">
      <c r="A176" s="80">
        <v>1.75</v>
      </c>
      <c r="B176" s="83" t="s">
        <v>569</v>
      </c>
    </row>
    <row r="177" spans="1:2">
      <c r="A177" s="80">
        <v>1.76</v>
      </c>
      <c r="B177" s="83" t="s">
        <v>570</v>
      </c>
    </row>
    <row r="178" spans="1:2">
      <c r="A178" s="80">
        <v>1.77</v>
      </c>
      <c r="B178" s="83" t="s">
        <v>571</v>
      </c>
    </row>
    <row r="179" spans="1:2">
      <c r="A179" s="80">
        <v>1.78</v>
      </c>
      <c r="B179" s="83" t="s">
        <v>572</v>
      </c>
    </row>
    <row r="180" spans="1:2">
      <c r="A180" s="80">
        <v>1.79</v>
      </c>
      <c r="B180" s="83" t="s">
        <v>573</v>
      </c>
    </row>
    <row r="181" spans="1:2">
      <c r="A181" s="80">
        <v>1.8</v>
      </c>
      <c r="B181" s="83" t="s">
        <v>574</v>
      </c>
    </row>
    <row r="182" spans="1:2">
      <c r="A182" s="80">
        <v>1.81</v>
      </c>
      <c r="B182" s="83" t="s">
        <v>575</v>
      </c>
    </row>
    <row r="183" spans="1:2">
      <c r="A183" s="80">
        <v>1.82</v>
      </c>
      <c r="B183" s="83" t="s">
        <v>576</v>
      </c>
    </row>
    <row r="184" spans="1:2">
      <c r="A184" s="80">
        <v>1.83</v>
      </c>
      <c r="B184" s="83" t="s">
        <v>577</v>
      </c>
    </row>
    <row r="185" spans="1:2">
      <c r="A185" s="80">
        <v>1.84</v>
      </c>
      <c r="B185" s="83" t="s">
        <v>578</v>
      </c>
    </row>
    <row r="186" spans="1:2">
      <c r="A186" s="80">
        <v>1.85</v>
      </c>
      <c r="B186" s="83" t="s">
        <v>579</v>
      </c>
    </row>
    <row r="187" spans="1:2">
      <c r="A187" s="80">
        <v>1.86</v>
      </c>
      <c r="B187" s="83" t="s">
        <v>580</v>
      </c>
    </row>
    <row r="188" spans="1:2">
      <c r="A188" s="80">
        <v>1.87</v>
      </c>
      <c r="B188" s="83" t="s">
        <v>581</v>
      </c>
    </row>
    <row r="189" spans="1:2">
      <c r="A189" s="80">
        <v>1.88</v>
      </c>
      <c r="B189" s="83" t="s">
        <v>582</v>
      </c>
    </row>
    <row r="190" spans="1:2">
      <c r="A190" s="80">
        <v>1.89</v>
      </c>
      <c r="B190" s="83" t="s">
        <v>583</v>
      </c>
    </row>
    <row r="191" spans="1:2">
      <c r="A191" s="80">
        <v>1.9</v>
      </c>
      <c r="B191" s="83" t="s">
        <v>584</v>
      </c>
    </row>
    <row r="192" spans="1:2">
      <c r="A192" s="80">
        <v>1.91</v>
      </c>
      <c r="B192" s="83" t="s">
        <v>585</v>
      </c>
    </row>
    <row r="193" spans="1:2">
      <c r="A193" s="80">
        <v>1.92</v>
      </c>
      <c r="B193" s="83" t="s">
        <v>586</v>
      </c>
    </row>
    <row r="194" spans="1:2">
      <c r="A194" s="80">
        <v>1.93</v>
      </c>
      <c r="B194" s="83" t="s">
        <v>587</v>
      </c>
    </row>
    <row r="195" spans="1:2">
      <c r="A195" s="80">
        <v>1.94</v>
      </c>
      <c r="B195" s="83" t="s">
        <v>588</v>
      </c>
    </row>
    <row r="196" spans="1:2">
      <c r="A196" s="80">
        <v>1.95</v>
      </c>
      <c r="B196" s="83" t="s">
        <v>589</v>
      </c>
    </row>
    <row r="197" spans="1:2">
      <c r="A197" s="80">
        <v>1.96</v>
      </c>
      <c r="B197" s="83" t="s">
        <v>590</v>
      </c>
    </row>
    <row r="198" spans="1:2">
      <c r="A198" s="80">
        <v>1.97</v>
      </c>
      <c r="B198" s="83" t="s">
        <v>591</v>
      </c>
    </row>
    <row r="199" spans="1:2">
      <c r="A199" s="80">
        <v>1.98</v>
      </c>
      <c r="B199" s="83" t="s">
        <v>592</v>
      </c>
    </row>
    <row r="200" spans="1:2">
      <c r="A200" s="80">
        <v>1.99</v>
      </c>
      <c r="B200" s="83" t="s">
        <v>593</v>
      </c>
    </row>
    <row r="201" spans="1:2">
      <c r="A201" s="80">
        <v>2</v>
      </c>
      <c r="B201" s="83" t="s">
        <v>594</v>
      </c>
    </row>
    <row r="202" spans="1:2">
      <c r="A202" s="80">
        <v>2.0099999999999998</v>
      </c>
      <c r="B202" s="83" t="s">
        <v>595</v>
      </c>
    </row>
    <row r="203" spans="1:2">
      <c r="A203" s="80">
        <v>2.02</v>
      </c>
      <c r="B203" s="83" t="s">
        <v>596</v>
      </c>
    </row>
    <row r="204" spans="1:2">
      <c r="A204" s="80">
        <v>2.0299999999999998</v>
      </c>
      <c r="B204" s="83" t="s">
        <v>597</v>
      </c>
    </row>
    <row r="205" spans="1:2">
      <c r="A205" s="80">
        <v>2.04</v>
      </c>
      <c r="B205" s="83" t="s">
        <v>598</v>
      </c>
    </row>
    <row r="206" spans="1:2">
      <c r="A206" s="80">
        <v>2.0499999999999998</v>
      </c>
      <c r="B206" s="83" t="s">
        <v>599</v>
      </c>
    </row>
    <row r="207" spans="1:2">
      <c r="A207" s="80">
        <v>2.06</v>
      </c>
      <c r="B207" s="83" t="s">
        <v>600</v>
      </c>
    </row>
    <row r="208" spans="1:2">
      <c r="A208" s="80">
        <v>2.0699999999999998</v>
      </c>
      <c r="B208" s="83" t="s">
        <v>601</v>
      </c>
    </row>
    <row r="209" spans="1:2">
      <c r="A209" s="80">
        <v>2.08</v>
      </c>
      <c r="B209" s="83" t="s">
        <v>602</v>
      </c>
    </row>
    <row r="210" spans="1:2">
      <c r="A210" s="80">
        <v>2.09</v>
      </c>
      <c r="B210" s="83" t="s">
        <v>603</v>
      </c>
    </row>
    <row r="211" spans="1:2">
      <c r="A211" s="80">
        <v>2.1</v>
      </c>
      <c r="B211" s="83" t="s">
        <v>604</v>
      </c>
    </row>
    <row r="212" spans="1:2">
      <c r="A212" s="80">
        <v>2.11</v>
      </c>
      <c r="B212" s="83" t="s">
        <v>605</v>
      </c>
    </row>
    <row r="213" spans="1:2">
      <c r="A213" s="80">
        <v>2.12</v>
      </c>
      <c r="B213" s="83" t="s">
        <v>606</v>
      </c>
    </row>
    <row r="214" spans="1:2">
      <c r="A214" s="80">
        <v>2.13</v>
      </c>
      <c r="B214" s="83" t="s">
        <v>607</v>
      </c>
    </row>
    <row r="215" spans="1:2">
      <c r="A215" s="80">
        <v>2.14</v>
      </c>
      <c r="B215" s="83" t="s">
        <v>608</v>
      </c>
    </row>
    <row r="216" spans="1:2">
      <c r="A216" s="80">
        <v>2.15</v>
      </c>
      <c r="B216" s="83" t="s">
        <v>609</v>
      </c>
    </row>
    <row r="217" spans="1:2">
      <c r="A217" s="80">
        <v>2.16</v>
      </c>
      <c r="B217" s="83" t="s">
        <v>610</v>
      </c>
    </row>
    <row r="218" spans="1:2">
      <c r="A218" s="80">
        <v>2.17</v>
      </c>
      <c r="B218" s="83" t="s">
        <v>611</v>
      </c>
    </row>
    <row r="219" spans="1:2">
      <c r="A219" s="80">
        <v>2.1800000000000002</v>
      </c>
      <c r="B219" s="83" t="s">
        <v>612</v>
      </c>
    </row>
    <row r="220" spans="1:2">
      <c r="A220" s="80">
        <v>2.19</v>
      </c>
      <c r="B220" s="83" t="s">
        <v>613</v>
      </c>
    </row>
    <row r="221" spans="1:2">
      <c r="A221" s="80">
        <v>2.2000000000000002</v>
      </c>
      <c r="B221" s="83" t="s">
        <v>614</v>
      </c>
    </row>
    <row r="222" spans="1:2">
      <c r="A222" s="80">
        <v>2.21</v>
      </c>
      <c r="B222" s="83" t="s">
        <v>615</v>
      </c>
    </row>
    <row r="223" spans="1:2">
      <c r="A223" s="80">
        <v>2.2200000000000002</v>
      </c>
      <c r="B223" s="83" t="s">
        <v>616</v>
      </c>
    </row>
    <row r="224" spans="1:2">
      <c r="A224" s="80">
        <v>2.23</v>
      </c>
      <c r="B224" s="83" t="s">
        <v>617</v>
      </c>
    </row>
    <row r="225" spans="1:2">
      <c r="A225" s="80">
        <v>2.2400000000000002</v>
      </c>
      <c r="B225" s="83" t="s">
        <v>618</v>
      </c>
    </row>
    <row r="226" spans="1:2">
      <c r="A226" s="80">
        <v>2.25</v>
      </c>
      <c r="B226" s="83" t="s">
        <v>619</v>
      </c>
    </row>
    <row r="227" spans="1:2">
      <c r="A227" s="80">
        <v>2.2599999999999998</v>
      </c>
      <c r="B227" s="83" t="s">
        <v>620</v>
      </c>
    </row>
    <row r="228" spans="1:2">
      <c r="A228" s="80">
        <v>2.27</v>
      </c>
      <c r="B228" s="83" t="s">
        <v>621</v>
      </c>
    </row>
    <row r="229" spans="1:2">
      <c r="A229" s="80">
        <v>2.2799999999999998</v>
      </c>
      <c r="B229" s="83" t="s">
        <v>622</v>
      </c>
    </row>
    <row r="230" spans="1:2">
      <c r="A230" s="80">
        <v>2.29</v>
      </c>
      <c r="B230" s="83" t="s">
        <v>623</v>
      </c>
    </row>
    <row r="231" spans="1:2">
      <c r="A231" s="80">
        <v>2.2999999999999998</v>
      </c>
      <c r="B231" s="83" t="s">
        <v>624</v>
      </c>
    </row>
    <row r="232" spans="1:2">
      <c r="A232" s="80">
        <v>2.31</v>
      </c>
      <c r="B232" s="83" t="s">
        <v>625</v>
      </c>
    </row>
    <row r="233" spans="1:2">
      <c r="A233" s="80">
        <v>2.3199999999999998</v>
      </c>
      <c r="B233" s="83" t="s">
        <v>626</v>
      </c>
    </row>
    <row r="234" spans="1:2">
      <c r="A234" s="80">
        <v>2.33</v>
      </c>
      <c r="B234" s="83" t="s">
        <v>627</v>
      </c>
    </row>
    <row r="235" spans="1:2">
      <c r="A235" s="80">
        <v>2.34</v>
      </c>
      <c r="B235" s="83" t="s">
        <v>628</v>
      </c>
    </row>
    <row r="236" spans="1:2">
      <c r="A236" s="80">
        <v>2.35</v>
      </c>
      <c r="B236" s="83" t="s">
        <v>629</v>
      </c>
    </row>
    <row r="237" spans="1:2">
      <c r="A237" s="80">
        <v>2.36</v>
      </c>
      <c r="B237" s="83" t="s">
        <v>630</v>
      </c>
    </row>
    <row r="238" spans="1:2">
      <c r="A238" s="80">
        <v>2.37</v>
      </c>
      <c r="B238" s="83" t="s">
        <v>631</v>
      </c>
    </row>
    <row r="239" spans="1:2">
      <c r="A239" s="80">
        <v>2.38</v>
      </c>
      <c r="B239" s="83" t="s">
        <v>632</v>
      </c>
    </row>
    <row r="240" spans="1:2">
      <c r="A240" s="80">
        <v>2.39</v>
      </c>
      <c r="B240" s="83" t="s">
        <v>633</v>
      </c>
    </row>
    <row r="241" spans="1:2">
      <c r="A241" s="80">
        <v>2.4</v>
      </c>
      <c r="B241" s="83" t="s">
        <v>634</v>
      </c>
    </row>
    <row r="242" spans="1:2">
      <c r="A242" s="80">
        <v>2.41</v>
      </c>
      <c r="B242" s="83" t="s">
        <v>635</v>
      </c>
    </row>
    <row r="243" spans="1:2">
      <c r="A243" s="80">
        <v>2.42</v>
      </c>
      <c r="B243" s="83" t="s">
        <v>636</v>
      </c>
    </row>
    <row r="244" spans="1:2">
      <c r="A244" s="80">
        <v>2.4300000000000002</v>
      </c>
      <c r="B244" s="83" t="s">
        <v>637</v>
      </c>
    </row>
    <row r="245" spans="1:2">
      <c r="A245" s="80">
        <v>2.44</v>
      </c>
      <c r="B245" s="83" t="s">
        <v>638</v>
      </c>
    </row>
    <row r="246" spans="1:2">
      <c r="A246" s="80">
        <v>2.4500000000000002</v>
      </c>
      <c r="B246" s="83" t="s">
        <v>639</v>
      </c>
    </row>
    <row r="247" spans="1:2">
      <c r="A247" s="80">
        <v>2.46</v>
      </c>
      <c r="B247" s="83" t="s">
        <v>640</v>
      </c>
    </row>
    <row r="248" spans="1:2">
      <c r="A248" s="80">
        <v>2.4700000000000002</v>
      </c>
      <c r="B248" s="83" t="s">
        <v>641</v>
      </c>
    </row>
    <row r="249" spans="1:2">
      <c r="A249" s="80">
        <v>2.48</v>
      </c>
      <c r="B249" s="83" t="s">
        <v>642</v>
      </c>
    </row>
    <row r="250" spans="1:2">
      <c r="A250" s="80">
        <v>2.4900000000000002</v>
      </c>
      <c r="B250" s="83" t="s">
        <v>643</v>
      </c>
    </row>
    <row r="251" spans="1:2">
      <c r="A251" s="80">
        <v>2.5</v>
      </c>
      <c r="B251" s="83" t="s">
        <v>644</v>
      </c>
    </row>
    <row r="252" spans="1:2">
      <c r="A252" s="80">
        <v>2.5099999999999998</v>
      </c>
      <c r="B252" s="83" t="s">
        <v>645</v>
      </c>
    </row>
    <row r="253" spans="1:2">
      <c r="A253" s="80">
        <v>2.52</v>
      </c>
      <c r="B253" s="83" t="s">
        <v>646</v>
      </c>
    </row>
    <row r="254" spans="1:2">
      <c r="A254" s="80">
        <v>2.5299999999999998</v>
      </c>
      <c r="B254" s="83" t="s">
        <v>647</v>
      </c>
    </row>
    <row r="255" spans="1:2">
      <c r="A255" s="80">
        <v>2.54</v>
      </c>
      <c r="B255" s="83" t="s">
        <v>648</v>
      </c>
    </row>
    <row r="256" spans="1:2">
      <c r="A256" s="80">
        <v>2.5499999999999998</v>
      </c>
      <c r="B256" s="83" t="s">
        <v>649</v>
      </c>
    </row>
    <row r="257" spans="1:2">
      <c r="A257" s="80">
        <v>2.56</v>
      </c>
      <c r="B257" s="83" t="s">
        <v>650</v>
      </c>
    </row>
    <row r="258" spans="1:2">
      <c r="A258" s="80">
        <v>2.57</v>
      </c>
      <c r="B258" s="83" t="s">
        <v>651</v>
      </c>
    </row>
    <row r="259" spans="1:2">
      <c r="A259" s="80">
        <v>2.58</v>
      </c>
      <c r="B259" s="83" t="s">
        <v>652</v>
      </c>
    </row>
    <row r="260" spans="1:2">
      <c r="A260" s="80">
        <v>2.59</v>
      </c>
      <c r="B260" s="83" t="s">
        <v>653</v>
      </c>
    </row>
    <row r="261" spans="1:2">
      <c r="A261" s="80">
        <v>2.6</v>
      </c>
      <c r="B261" s="83" t="s">
        <v>654</v>
      </c>
    </row>
    <row r="262" spans="1:2">
      <c r="A262" s="80">
        <v>2.61</v>
      </c>
      <c r="B262" s="83" t="s">
        <v>655</v>
      </c>
    </row>
    <row r="263" spans="1:2">
      <c r="A263" s="80">
        <v>2.62</v>
      </c>
      <c r="B263" s="83" t="s">
        <v>656</v>
      </c>
    </row>
    <row r="264" spans="1:2">
      <c r="A264" s="80">
        <v>2.63</v>
      </c>
      <c r="B264" s="83" t="s">
        <v>657</v>
      </c>
    </row>
    <row r="265" spans="1:2">
      <c r="A265" s="80">
        <v>2.64</v>
      </c>
      <c r="B265" s="83" t="s">
        <v>658</v>
      </c>
    </row>
    <row r="266" spans="1:2">
      <c r="A266" s="80">
        <v>2.65</v>
      </c>
      <c r="B266" s="83" t="s">
        <v>659</v>
      </c>
    </row>
    <row r="267" spans="1:2">
      <c r="A267" s="80">
        <v>2.66</v>
      </c>
      <c r="B267" s="83" t="s">
        <v>660</v>
      </c>
    </row>
    <row r="268" spans="1:2">
      <c r="A268" s="80">
        <v>2.67</v>
      </c>
      <c r="B268" s="83" t="s">
        <v>661</v>
      </c>
    </row>
    <row r="269" spans="1:2">
      <c r="A269" s="80">
        <v>2.68</v>
      </c>
      <c r="B269" s="83" t="s">
        <v>662</v>
      </c>
    </row>
    <row r="270" spans="1:2">
      <c r="A270" s="80">
        <v>2.69</v>
      </c>
      <c r="B270" s="83" t="s">
        <v>663</v>
      </c>
    </row>
    <row r="271" spans="1:2">
      <c r="A271" s="80">
        <v>2.7</v>
      </c>
      <c r="B271" s="83" t="s">
        <v>664</v>
      </c>
    </row>
    <row r="272" spans="1:2">
      <c r="A272" s="80">
        <v>2.71</v>
      </c>
      <c r="B272" s="83" t="s">
        <v>665</v>
      </c>
    </row>
    <row r="273" spans="1:2">
      <c r="A273" s="80">
        <v>2.72</v>
      </c>
      <c r="B273" s="83" t="s">
        <v>666</v>
      </c>
    </row>
    <row r="274" spans="1:2">
      <c r="A274" s="80">
        <v>2.73</v>
      </c>
      <c r="B274" s="83" t="s">
        <v>667</v>
      </c>
    </row>
    <row r="275" spans="1:2">
      <c r="A275" s="80">
        <v>2.74</v>
      </c>
      <c r="B275" s="83" t="s">
        <v>668</v>
      </c>
    </row>
    <row r="276" spans="1:2">
      <c r="A276" s="80">
        <v>2.75</v>
      </c>
      <c r="B276" s="83" t="s">
        <v>669</v>
      </c>
    </row>
    <row r="277" spans="1:2">
      <c r="A277" s="80">
        <v>2.76</v>
      </c>
      <c r="B277" s="83" t="s">
        <v>670</v>
      </c>
    </row>
    <row r="278" spans="1:2">
      <c r="A278" s="80">
        <v>2.77</v>
      </c>
      <c r="B278" s="83" t="s">
        <v>671</v>
      </c>
    </row>
    <row r="279" spans="1:2">
      <c r="A279" s="80">
        <v>2.78</v>
      </c>
      <c r="B279" s="83" t="s">
        <v>672</v>
      </c>
    </row>
    <row r="280" spans="1:2">
      <c r="A280" s="80">
        <v>2.79</v>
      </c>
      <c r="B280" s="83" t="s">
        <v>673</v>
      </c>
    </row>
    <row r="281" spans="1:2">
      <c r="A281" s="80">
        <v>2.8</v>
      </c>
      <c r="B281" s="83" t="s">
        <v>674</v>
      </c>
    </row>
    <row r="282" spans="1:2">
      <c r="A282" s="80">
        <v>2.81</v>
      </c>
      <c r="B282" s="83" t="s">
        <v>675</v>
      </c>
    </row>
    <row r="283" spans="1:2">
      <c r="A283" s="80">
        <v>2.82</v>
      </c>
      <c r="B283" s="83" t="s">
        <v>676</v>
      </c>
    </row>
    <row r="284" spans="1:2">
      <c r="A284" s="80">
        <v>2.83</v>
      </c>
      <c r="B284" s="83" t="s">
        <v>677</v>
      </c>
    </row>
    <row r="285" spans="1:2">
      <c r="A285" s="80">
        <v>2.84</v>
      </c>
      <c r="B285" s="83" t="s">
        <v>678</v>
      </c>
    </row>
    <row r="286" spans="1:2">
      <c r="A286" s="80">
        <v>2.85</v>
      </c>
      <c r="B286" s="83" t="s">
        <v>679</v>
      </c>
    </row>
    <row r="287" spans="1:2">
      <c r="A287" s="80">
        <v>2.86</v>
      </c>
      <c r="B287" s="83" t="s">
        <v>680</v>
      </c>
    </row>
    <row r="288" spans="1:2">
      <c r="A288" s="80">
        <v>2.87</v>
      </c>
      <c r="B288" s="83" t="s">
        <v>681</v>
      </c>
    </row>
    <row r="289" spans="1:2">
      <c r="A289" s="80">
        <v>2.88</v>
      </c>
      <c r="B289" s="83" t="s">
        <v>682</v>
      </c>
    </row>
    <row r="290" spans="1:2">
      <c r="A290" s="80">
        <v>2.89</v>
      </c>
      <c r="B290" s="83" t="s">
        <v>683</v>
      </c>
    </row>
    <row r="291" spans="1:2">
      <c r="A291" s="80">
        <v>2.9</v>
      </c>
      <c r="B291" s="83" t="s">
        <v>684</v>
      </c>
    </row>
    <row r="292" spans="1:2">
      <c r="A292" s="80">
        <v>2.91</v>
      </c>
      <c r="B292" s="83" t="s">
        <v>685</v>
      </c>
    </row>
    <row r="293" spans="1:2">
      <c r="A293" s="80">
        <v>2.92</v>
      </c>
      <c r="B293" s="83" t="s">
        <v>686</v>
      </c>
    </row>
    <row r="294" spans="1:2">
      <c r="A294" s="80">
        <v>2.93</v>
      </c>
      <c r="B294" s="83" t="s">
        <v>687</v>
      </c>
    </row>
    <row r="295" spans="1:2">
      <c r="A295" s="80">
        <v>2.94</v>
      </c>
      <c r="B295" s="83" t="s">
        <v>688</v>
      </c>
    </row>
    <row r="296" spans="1:2">
      <c r="A296" s="80">
        <v>2.95</v>
      </c>
      <c r="B296" s="83" t="s">
        <v>689</v>
      </c>
    </row>
    <row r="297" spans="1:2">
      <c r="A297" s="80">
        <v>2.96</v>
      </c>
      <c r="B297" s="83" t="s">
        <v>690</v>
      </c>
    </row>
    <row r="298" spans="1:2">
      <c r="A298" s="80">
        <v>2.97</v>
      </c>
      <c r="B298" s="83" t="s">
        <v>691</v>
      </c>
    </row>
    <row r="299" spans="1:2">
      <c r="A299" s="80">
        <v>2.98</v>
      </c>
      <c r="B299" s="83" t="s">
        <v>692</v>
      </c>
    </row>
    <row r="300" spans="1:2">
      <c r="A300" s="80">
        <v>2.99</v>
      </c>
      <c r="B300" s="83" t="s">
        <v>693</v>
      </c>
    </row>
    <row r="301" spans="1:2">
      <c r="A301" s="80">
        <v>3</v>
      </c>
      <c r="B301" s="83" t="s">
        <v>694</v>
      </c>
    </row>
    <row r="302" spans="1:2">
      <c r="A302" s="80">
        <v>3.01</v>
      </c>
      <c r="B302" s="83" t="s">
        <v>695</v>
      </c>
    </row>
    <row r="303" spans="1:2">
      <c r="A303" s="80">
        <v>3.02</v>
      </c>
      <c r="B303" s="83" t="s">
        <v>696</v>
      </c>
    </row>
    <row r="304" spans="1:2">
      <c r="A304" s="80">
        <v>3.03</v>
      </c>
      <c r="B304" s="83" t="s">
        <v>697</v>
      </c>
    </row>
    <row r="305" spans="1:2">
      <c r="A305" s="80">
        <v>3.04</v>
      </c>
      <c r="B305" s="83" t="s">
        <v>698</v>
      </c>
    </row>
    <row r="306" spans="1:2">
      <c r="A306" s="80">
        <v>3.05</v>
      </c>
      <c r="B306" s="83" t="s">
        <v>699</v>
      </c>
    </row>
    <row r="307" spans="1:2">
      <c r="A307" s="80">
        <v>3.06</v>
      </c>
      <c r="B307" s="83" t="s">
        <v>700</v>
      </c>
    </row>
    <row r="308" spans="1:2">
      <c r="A308" s="80">
        <v>3.07</v>
      </c>
      <c r="B308" s="83" t="s">
        <v>701</v>
      </c>
    </row>
    <row r="309" spans="1:2">
      <c r="A309" s="80">
        <v>3.08</v>
      </c>
      <c r="B309" s="83" t="s">
        <v>702</v>
      </c>
    </row>
    <row r="310" spans="1:2">
      <c r="A310" s="80">
        <v>3.09</v>
      </c>
      <c r="B310" s="83" t="s">
        <v>703</v>
      </c>
    </row>
    <row r="311" spans="1:2">
      <c r="A311" s="80">
        <v>3.1</v>
      </c>
      <c r="B311" s="83" t="s">
        <v>704</v>
      </c>
    </row>
    <row r="312" spans="1:2">
      <c r="A312" s="80">
        <v>3.11</v>
      </c>
      <c r="B312" s="83" t="s">
        <v>705</v>
      </c>
    </row>
    <row r="313" spans="1:2">
      <c r="A313" s="80">
        <v>3.12</v>
      </c>
      <c r="B313" s="83" t="s">
        <v>706</v>
      </c>
    </row>
    <row r="314" spans="1:2">
      <c r="A314" s="80">
        <v>3.13</v>
      </c>
      <c r="B314" s="83" t="s">
        <v>707</v>
      </c>
    </row>
    <row r="315" spans="1:2">
      <c r="A315" s="80">
        <v>3.14</v>
      </c>
      <c r="B315" s="83" t="s">
        <v>708</v>
      </c>
    </row>
    <row r="316" spans="1:2">
      <c r="A316" s="80">
        <v>3.15</v>
      </c>
      <c r="B316" s="83" t="s">
        <v>709</v>
      </c>
    </row>
    <row r="317" spans="1:2">
      <c r="A317" s="80">
        <v>3.16</v>
      </c>
      <c r="B317" s="83" t="s">
        <v>710</v>
      </c>
    </row>
    <row r="318" spans="1:2">
      <c r="A318" s="80">
        <v>3.17</v>
      </c>
      <c r="B318" s="83" t="s">
        <v>711</v>
      </c>
    </row>
    <row r="319" spans="1:2">
      <c r="A319" s="80">
        <v>3.18</v>
      </c>
      <c r="B319" s="83" t="s">
        <v>712</v>
      </c>
    </row>
    <row r="320" spans="1:2">
      <c r="A320" s="80">
        <v>3.19</v>
      </c>
      <c r="B320" s="83" t="s">
        <v>713</v>
      </c>
    </row>
    <row r="321" spans="1:2">
      <c r="A321" s="80">
        <v>3.2</v>
      </c>
      <c r="B321" s="83" t="s">
        <v>714</v>
      </c>
    </row>
    <row r="322" spans="1:2">
      <c r="A322" s="80">
        <v>3.21</v>
      </c>
      <c r="B322" s="83" t="s">
        <v>715</v>
      </c>
    </row>
    <row r="323" spans="1:2">
      <c r="A323" s="80">
        <v>3.22</v>
      </c>
      <c r="B323" s="83" t="s">
        <v>716</v>
      </c>
    </row>
    <row r="324" spans="1:2">
      <c r="A324" s="80">
        <v>3.23</v>
      </c>
      <c r="B324" s="83" t="s">
        <v>717</v>
      </c>
    </row>
    <row r="325" spans="1:2">
      <c r="A325" s="80">
        <v>3.24</v>
      </c>
      <c r="B325" s="83" t="s">
        <v>718</v>
      </c>
    </row>
    <row r="326" spans="1:2">
      <c r="A326" s="80">
        <v>3.25</v>
      </c>
      <c r="B326" s="83" t="s">
        <v>719</v>
      </c>
    </row>
    <row r="327" spans="1:2">
      <c r="A327" s="80">
        <v>3.26</v>
      </c>
      <c r="B327" s="83" t="s">
        <v>720</v>
      </c>
    </row>
    <row r="328" spans="1:2">
      <c r="A328" s="80">
        <v>3.27</v>
      </c>
      <c r="B328" s="83" t="s">
        <v>721</v>
      </c>
    </row>
    <row r="329" spans="1:2">
      <c r="A329" s="80">
        <v>3.28</v>
      </c>
      <c r="B329" s="83" t="s">
        <v>722</v>
      </c>
    </row>
    <row r="330" spans="1:2">
      <c r="A330" s="80">
        <v>3.29</v>
      </c>
      <c r="B330" s="83" t="s">
        <v>723</v>
      </c>
    </row>
    <row r="331" spans="1:2">
      <c r="A331" s="80">
        <v>3.3</v>
      </c>
      <c r="B331" s="83" t="s">
        <v>724</v>
      </c>
    </row>
    <row r="332" spans="1:2">
      <c r="A332" s="80">
        <v>3.31</v>
      </c>
      <c r="B332" s="83" t="s">
        <v>725</v>
      </c>
    </row>
    <row r="333" spans="1:2">
      <c r="A333" s="80">
        <v>3.32</v>
      </c>
      <c r="B333" s="83" t="s">
        <v>726</v>
      </c>
    </row>
    <row r="334" spans="1:2">
      <c r="A334" s="80">
        <v>3.33</v>
      </c>
      <c r="B334" s="83" t="s">
        <v>727</v>
      </c>
    </row>
    <row r="335" spans="1:2">
      <c r="A335" s="80">
        <v>3.34</v>
      </c>
      <c r="B335" s="83" t="s">
        <v>728</v>
      </c>
    </row>
    <row r="336" spans="1:2">
      <c r="A336" s="80">
        <v>3.35</v>
      </c>
      <c r="B336" s="83" t="s">
        <v>729</v>
      </c>
    </row>
    <row r="337" spans="1:2">
      <c r="A337" s="80">
        <v>3.36</v>
      </c>
      <c r="B337" s="83" t="s">
        <v>730</v>
      </c>
    </row>
    <row r="338" spans="1:2">
      <c r="A338" s="80">
        <v>3.37</v>
      </c>
      <c r="B338" s="83" t="s">
        <v>731</v>
      </c>
    </row>
    <row r="339" spans="1:2">
      <c r="A339" s="80">
        <v>3.38</v>
      </c>
      <c r="B339" s="83" t="s">
        <v>732</v>
      </c>
    </row>
    <row r="340" spans="1:2">
      <c r="A340" s="80">
        <v>3.39</v>
      </c>
      <c r="B340" s="83" t="s">
        <v>733</v>
      </c>
    </row>
    <row r="341" spans="1:2">
      <c r="A341" s="80">
        <v>3.4</v>
      </c>
      <c r="B341" s="83" t="s">
        <v>734</v>
      </c>
    </row>
    <row r="342" spans="1:2">
      <c r="A342" s="80">
        <v>3.41</v>
      </c>
      <c r="B342" s="83" t="s">
        <v>735</v>
      </c>
    </row>
    <row r="343" spans="1:2">
      <c r="A343" s="80">
        <v>3.42</v>
      </c>
      <c r="B343" s="83" t="s">
        <v>736</v>
      </c>
    </row>
    <row r="344" spans="1:2">
      <c r="A344" s="80">
        <v>3.43</v>
      </c>
      <c r="B344" s="83" t="s">
        <v>737</v>
      </c>
    </row>
    <row r="345" spans="1:2">
      <c r="A345" s="80">
        <v>3.44</v>
      </c>
      <c r="B345" s="83" t="s">
        <v>738</v>
      </c>
    </row>
    <row r="346" spans="1:2">
      <c r="A346" s="80">
        <v>3.45</v>
      </c>
      <c r="B346" s="83" t="s">
        <v>739</v>
      </c>
    </row>
    <row r="347" spans="1:2">
      <c r="A347" s="80">
        <v>3.46</v>
      </c>
      <c r="B347" s="83" t="s">
        <v>740</v>
      </c>
    </row>
    <row r="348" spans="1:2">
      <c r="A348" s="80">
        <v>3.47</v>
      </c>
      <c r="B348" s="83" t="s">
        <v>741</v>
      </c>
    </row>
    <row r="349" spans="1:2">
      <c r="A349" s="80">
        <v>3.48</v>
      </c>
      <c r="B349" s="83" t="s">
        <v>742</v>
      </c>
    </row>
    <row r="350" spans="1:2">
      <c r="A350" s="80">
        <v>3.49</v>
      </c>
      <c r="B350" s="83" t="s">
        <v>743</v>
      </c>
    </row>
    <row r="351" spans="1:2">
      <c r="A351" s="80">
        <v>3.5</v>
      </c>
      <c r="B351" s="83" t="s">
        <v>744</v>
      </c>
    </row>
    <row r="352" spans="1:2">
      <c r="A352" s="80">
        <v>3.51</v>
      </c>
      <c r="B352" s="83" t="s">
        <v>745</v>
      </c>
    </row>
    <row r="353" spans="1:2">
      <c r="A353" s="80">
        <v>3.52</v>
      </c>
      <c r="B353" s="83" t="s">
        <v>746</v>
      </c>
    </row>
    <row r="354" spans="1:2">
      <c r="A354" s="80">
        <v>3.53</v>
      </c>
      <c r="B354" s="83" t="s">
        <v>747</v>
      </c>
    </row>
    <row r="355" spans="1:2">
      <c r="A355" s="80">
        <v>3.54</v>
      </c>
      <c r="B355" s="83" t="s">
        <v>748</v>
      </c>
    </row>
    <row r="356" spans="1:2">
      <c r="A356" s="80">
        <v>3.55</v>
      </c>
      <c r="B356" s="83" t="s">
        <v>749</v>
      </c>
    </row>
    <row r="357" spans="1:2">
      <c r="A357" s="80">
        <v>3.56</v>
      </c>
      <c r="B357" s="83" t="s">
        <v>750</v>
      </c>
    </row>
    <row r="358" spans="1:2">
      <c r="A358" s="80">
        <v>3.57</v>
      </c>
      <c r="B358" s="83" t="s">
        <v>751</v>
      </c>
    </row>
    <row r="359" spans="1:2">
      <c r="A359" s="80">
        <v>3.58</v>
      </c>
      <c r="B359" s="83" t="s">
        <v>752</v>
      </c>
    </row>
    <row r="360" spans="1:2">
      <c r="A360" s="80">
        <v>3.59</v>
      </c>
      <c r="B360" s="83" t="s">
        <v>753</v>
      </c>
    </row>
    <row r="361" spans="1:2">
      <c r="A361" s="80">
        <v>3.6</v>
      </c>
      <c r="B361" s="83" t="s">
        <v>754</v>
      </c>
    </row>
    <row r="362" spans="1:2">
      <c r="A362" s="80">
        <v>3.61</v>
      </c>
      <c r="B362" s="83" t="s">
        <v>755</v>
      </c>
    </row>
    <row r="363" spans="1:2">
      <c r="A363" s="80">
        <v>3.62</v>
      </c>
      <c r="B363" s="83" t="s">
        <v>756</v>
      </c>
    </row>
    <row r="364" spans="1:2">
      <c r="A364" s="80">
        <v>3.63</v>
      </c>
      <c r="B364" s="83" t="s">
        <v>757</v>
      </c>
    </row>
    <row r="365" spans="1:2">
      <c r="A365" s="80">
        <v>3.64</v>
      </c>
      <c r="B365" s="83" t="s">
        <v>758</v>
      </c>
    </row>
    <row r="366" spans="1:2">
      <c r="A366" s="80">
        <v>3.65</v>
      </c>
      <c r="B366" s="83" t="s">
        <v>759</v>
      </c>
    </row>
    <row r="367" spans="1:2">
      <c r="A367" s="80">
        <v>3.66</v>
      </c>
      <c r="B367" s="83" t="s">
        <v>760</v>
      </c>
    </row>
    <row r="368" spans="1:2">
      <c r="A368" s="80">
        <v>3.67</v>
      </c>
      <c r="B368" s="83" t="s">
        <v>761</v>
      </c>
    </row>
    <row r="369" spans="1:2">
      <c r="A369" s="80">
        <v>3.68</v>
      </c>
      <c r="B369" s="83" t="s">
        <v>762</v>
      </c>
    </row>
    <row r="370" spans="1:2">
      <c r="A370" s="80">
        <v>3.69</v>
      </c>
      <c r="B370" s="83" t="s">
        <v>763</v>
      </c>
    </row>
    <row r="371" spans="1:2">
      <c r="A371" s="80">
        <v>3.7</v>
      </c>
      <c r="B371" s="83" t="s">
        <v>764</v>
      </c>
    </row>
    <row r="372" spans="1:2">
      <c r="A372" s="80">
        <v>3.71</v>
      </c>
      <c r="B372" s="83" t="s">
        <v>765</v>
      </c>
    </row>
    <row r="373" spans="1:2">
      <c r="A373" s="80">
        <v>3.72</v>
      </c>
      <c r="B373" s="83" t="s">
        <v>766</v>
      </c>
    </row>
    <row r="374" spans="1:2">
      <c r="A374" s="80">
        <v>3.73</v>
      </c>
      <c r="B374" s="83" t="s">
        <v>767</v>
      </c>
    </row>
    <row r="375" spans="1:2">
      <c r="A375" s="80">
        <v>3.74</v>
      </c>
      <c r="B375" s="83" t="s">
        <v>768</v>
      </c>
    </row>
    <row r="376" spans="1:2">
      <c r="A376" s="80">
        <v>3.75</v>
      </c>
      <c r="B376" s="83" t="s">
        <v>769</v>
      </c>
    </row>
    <row r="377" spans="1:2">
      <c r="A377" s="80">
        <v>3.76</v>
      </c>
      <c r="B377" s="83" t="s">
        <v>770</v>
      </c>
    </row>
    <row r="378" spans="1:2">
      <c r="A378" s="80">
        <v>3.77</v>
      </c>
      <c r="B378" s="83" t="s">
        <v>771</v>
      </c>
    </row>
    <row r="379" spans="1:2">
      <c r="A379" s="80">
        <v>3.78</v>
      </c>
      <c r="B379" s="83" t="s">
        <v>772</v>
      </c>
    </row>
    <row r="380" spans="1:2">
      <c r="A380" s="80">
        <v>3.79</v>
      </c>
      <c r="B380" s="83" t="s">
        <v>773</v>
      </c>
    </row>
    <row r="381" spans="1:2">
      <c r="A381" s="80">
        <v>3.8</v>
      </c>
      <c r="B381" s="83" t="s">
        <v>774</v>
      </c>
    </row>
    <row r="382" spans="1:2">
      <c r="A382" s="80">
        <v>3.81</v>
      </c>
      <c r="B382" s="83" t="s">
        <v>775</v>
      </c>
    </row>
    <row r="383" spans="1:2">
      <c r="A383" s="80">
        <v>3.82</v>
      </c>
      <c r="B383" s="83" t="s">
        <v>776</v>
      </c>
    </row>
    <row r="384" spans="1:2">
      <c r="A384" s="80">
        <v>3.83</v>
      </c>
      <c r="B384" s="83" t="s">
        <v>777</v>
      </c>
    </row>
    <row r="385" spans="1:2">
      <c r="A385" s="80">
        <v>3.84</v>
      </c>
      <c r="B385" s="83" t="s">
        <v>778</v>
      </c>
    </row>
    <row r="386" spans="1:2">
      <c r="A386" s="80">
        <v>3.85</v>
      </c>
      <c r="B386" s="83" t="s">
        <v>779</v>
      </c>
    </row>
    <row r="387" spans="1:2">
      <c r="A387" s="80">
        <v>3.86</v>
      </c>
      <c r="B387" s="83" t="s">
        <v>780</v>
      </c>
    </row>
    <row r="388" spans="1:2">
      <c r="A388" s="80">
        <v>3.87</v>
      </c>
      <c r="B388" s="83" t="s">
        <v>781</v>
      </c>
    </row>
    <row r="389" spans="1:2">
      <c r="A389" s="80">
        <v>3.88</v>
      </c>
      <c r="B389" s="83" t="s">
        <v>782</v>
      </c>
    </row>
    <row r="390" spans="1:2">
      <c r="A390" s="80">
        <v>3.89</v>
      </c>
      <c r="B390" s="83" t="s">
        <v>783</v>
      </c>
    </row>
    <row r="391" spans="1:2">
      <c r="A391" s="80">
        <v>3.9</v>
      </c>
      <c r="B391" s="83" t="s">
        <v>784</v>
      </c>
    </row>
    <row r="392" spans="1:2">
      <c r="A392" s="80">
        <v>3.91</v>
      </c>
      <c r="B392" s="83" t="s">
        <v>785</v>
      </c>
    </row>
    <row r="393" spans="1:2">
      <c r="A393" s="80">
        <v>3.92</v>
      </c>
      <c r="B393" s="83" t="s">
        <v>786</v>
      </c>
    </row>
    <row r="394" spans="1:2">
      <c r="A394" s="80">
        <v>3.93</v>
      </c>
      <c r="B394" s="83" t="s">
        <v>787</v>
      </c>
    </row>
    <row r="395" spans="1:2">
      <c r="A395" s="80">
        <v>3.94</v>
      </c>
      <c r="B395" s="83" t="s">
        <v>788</v>
      </c>
    </row>
    <row r="396" spans="1:2">
      <c r="A396" s="80">
        <v>3.95</v>
      </c>
      <c r="B396" s="83" t="s">
        <v>789</v>
      </c>
    </row>
    <row r="397" spans="1:2">
      <c r="A397" s="80">
        <v>3.96</v>
      </c>
      <c r="B397" s="83" t="s">
        <v>790</v>
      </c>
    </row>
    <row r="398" spans="1:2">
      <c r="A398" s="80">
        <v>3.97</v>
      </c>
      <c r="B398" s="83" t="s">
        <v>791</v>
      </c>
    </row>
    <row r="399" spans="1:2">
      <c r="A399" s="80">
        <v>3.98</v>
      </c>
      <c r="B399" s="83" t="s">
        <v>792</v>
      </c>
    </row>
    <row r="400" spans="1:2">
      <c r="A400" s="80">
        <v>3.99</v>
      </c>
      <c r="B400" s="83" t="s">
        <v>793</v>
      </c>
    </row>
    <row r="401" spans="1:2">
      <c r="A401" s="80">
        <v>4</v>
      </c>
      <c r="B401" s="83" t="s">
        <v>794</v>
      </c>
    </row>
    <row r="402" spans="1:2">
      <c r="A402" s="80">
        <v>4.01</v>
      </c>
      <c r="B402" s="83" t="s">
        <v>795</v>
      </c>
    </row>
    <row r="403" spans="1:2">
      <c r="A403" s="80">
        <v>4.0199999999999996</v>
      </c>
      <c r="B403" s="83" t="s">
        <v>796</v>
      </c>
    </row>
    <row r="404" spans="1:2">
      <c r="A404" s="80">
        <v>4.03</v>
      </c>
      <c r="B404" s="83" t="s">
        <v>797</v>
      </c>
    </row>
    <row r="405" spans="1:2">
      <c r="A405" s="80">
        <v>4.04</v>
      </c>
      <c r="B405" s="83" t="s">
        <v>798</v>
      </c>
    </row>
    <row r="406" spans="1:2">
      <c r="A406" s="80">
        <v>4.05</v>
      </c>
      <c r="B406" s="83" t="s">
        <v>799</v>
      </c>
    </row>
    <row r="407" spans="1:2">
      <c r="A407" s="80">
        <v>4.0599999999999996</v>
      </c>
      <c r="B407" s="83" t="s">
        <v>800</v>
      </c>
    </row>
    <row r="408" spans="1:2">
      <c r="A408" s="80">
        <v>4.07</v>
      </c>
      <c r="B408" s="83" t="s">
        <v>801</v>
      </c>
    </row>
    <row r="409" spans="1:2">
      <c r="A409" s="80">
        <v>4.08</v>
      </c>
      <c r="B409" s="83" t="s">
        <v>802</v>
      </c>
    </row>
    <row r="410" spans="1:2">
      <c r="A410" s="80">
        <v>4.09</v>
      </c>
      <c r="B410" s="83" t="s">
        <v>803</v>
      </c>
    </row>
    <row r="411" spans="1:2">
      <c r="A411" s="80">
        <v>4.0999999999999996</v>
      </c>
      <c r="B411" s="83" t="s">
        <v>804</v>
      </c>
    </row>
    <row r="412" spans="1:2">
      <c r="A412" s="80">
        <v>4.1100000000000003</v>
      </c>
      <c r="B412" s="83" t="s">
        <v>805</v>
      </c>
    </row>
    <row r="413" spans="1:2">
      <c r="A413" s="80">
        <v>4.12</v>
      </c>
      <c r="B413" s="83" t="s">
        <v>806</v>
      </c>
    </row>
    <row r="414" spans="1:2">
      <c r="A414" s="80">
        <v>4.13</v>
      </c>
      <c r="B414" s="83" t="s">
        <v>807</v>
      </c>
    </row>
    <row r="415" spans="1:2">
      <c r="A415" s="80">
        <v>4.1399999999999997</v>
      </c>
      <c r="B415" s="83" t="s">
        <v>808</v>
      </c>
    </row>
    <row r="416" spans="1:2">
      <c r="A416" s="80">
        <v>4.1500000000000004</v>
      </c>
      <c r="B416" s="83" t="s">
        <v>809</v>
      </c>
    </row>
    <row r="417" spans="1:2">
      <c r="A417" s="80">
        <v>4.16</v>
      </c>
      <c r="B417" s="83" t="s">
        <v>810</v>
      </c>
    </row>
    <row r="418" spans="1:2">
      <c r="A418" s="80">
        <v>4.17</v>
      </c>
      <c r="B418" s="83" t="s">
        <v>811</v>
      </c>
    </row>
    <row r="419" spans="1:2">
      <c r="A419" s="80">
        <v>4.18</v>
      </c>
      <c r="B419" s="83" t="s">
        <v>812</v>
      </c>
    </row>
    <row r="420" spans="1:2">
      <c r="A420" s="80">
        <v>4.1900000000000004</v>
      </c>
      <c r="B420" s="83" t="s">
        <v>813</v>
      </c>
    </row>
    <row r="421" spans="1:2">
      <c r="A421" s="80">
        <v>4.2</v>
      </c>
      <c r="B421" s="83" t="s">
        <v>814</v>
      </c>
    </row>
    <row r="422" spans="1:2">
      <c r="A422" s="80">
        <v>4.21</v>
      </c>
      <c r="B422" s="83" t="s">
        <v>815</v>
      </c>
    </row>
    <row r="423" spans="1:2">
      <c r="A423" s="80">
        <v>4.22</v>
      </c>
      <c r="B423" s="83" t="s">
        <v>816</v>
      </c>
    </row>
    <row r="424" spans="1:2">
      <c r="A424" s="80">
        <v>4.2300000000000004</v>
      </c>
      <c r="B424" s="83" t="s">
        <v>817</v>
      </c>
    </row>
    <row r="425" spans="1:2">
      <c r="A425" s="80">
        <v>4.24</v>
      </c>
      <c r="B425" s="83" t="s">
        <v>818</v>
      </c>
    </row>
    <row r="426" spans="1:2">
      <c r="A426" s="80">
        <v>4.25</v>
      </c>
      <c r="B426" s="83" t="s">
        <v>819</v>
      </c>
    </row>
    <row r="427" spans="1:2">
      <c r="A427" s="80">
        <v>4.26</v>
      </c>
      <c r="B427" s="83" t="s">
        <v>820</v>
      </c>
    </row>
    <row r="428" spans="1:2">
      <c r="A428" s="80">
        <v>4.2699999999999996</v>
      </c>
      <c r="B428" s="83" t="s">
        <v>821</v>
      </c>
    </row>
    <row r="429" spans="1:2">
      <c r="A429" s="80">
        <v>4.28</v>
      </c>
      <c r="B429" s="83" t="s">
        <v>822</v>
      </c>
    </row>
    <row r="430" spans="1:2">
      <c r="A430" s="80">
        <v>4.29</v>
      </c>
      <c r="B430" s="83" t="s">
        <v>823</v>
      </c>
    </row>
    <row r="431" spans="1:2">
      <c r="A431" s="80">
        <v>4.3</v>
      </c>
      <c r="B431" s="83" t="s">
        <v>824</v>
      </c>
    </row>
    <row r="432" spans="1:2">
      <c r="A432" s="80">
        <v>4.3099999999999996</v>
      </c>
      <c r="B432" s="83" t="s">
        <v>825</v>
      </c>
    </row>
    <row r="433" spans="1:2">
      <c r="A433" s="80">
        <v>4.32</v>
      </c>
      <c r="B433" s="83" t="s">
        <v>826</v>
      </c>
    </row>
    <row r="434" spans="1:2">
      <c r="A434" s="80">
        <v>4.33</v>
      </c>
      <c r="B434" s="83" t="s">
        <v>827</v>
      </c>
    </row>
    <row r="435" spans="1:2">
      <c r="A435" s="80">
        <v>4.34</v>
      </c>
      <c r="B435" s="83" t="s">
        <v>828</v>
      </c>
    </row>
    <row r="436" spans="1:2">
      <c r="A436" s="80">
        <v>4.3499999999999996</v>
      </c>
      <c r="B436" s="83" t="s">
        <v>829</v>
      </c>
    </row>
    <row r="437" spans="1:2">
      <c r="A437" s="80">
        <v>4.3600000000000003</v>
      </c>
      <c r="B437" s="83" t="s">
        <v>830</v>
      </c>
    </row>
    <row r="438" spans="1:2">
      <c r="A438" s="80">
        <v>4.37</v>
      </c>
      <c r="B438" s="83" t="s">
        <v>831</v>
      </c>
    </row>
    <row r="439" spans="1:2">
      <c r="A439" s="80">
        <v>4.38</v>
      </c>
      <c r="B439" s="83" t="s">
        <v>832</v>
      </c>
    </row>
    <row r="440" spans="1:2">
      <c r="A440" s="80">
        <v>4.3899999999999997</v>
      </c>
      <c r="B440" s="83" t="s">
        <v>833</v>
      </c>
    </row>
    <row r="441" spans="1:2">
      <c r="A441" s="80">
        <v>4.4000000000000004</v>
      </c>
      <c r="B441" s="83" t="s">
        <v>834</v>
      </c>
    </row>
    <row r="442" spans="1:2">
      <c r="A442" s="80">
        <v>4.41</v>
      </c>
      <c r="B442" s="83" t="s">
        <v>835</v>
      </c>
    </row>
    <row r="443" spans="1:2">
      <c r="A443" s="80">
        <v>4.42</v>
      </c>
      <c r="B443" s="83" t="s">
        <v>836</v>
      </c>
    </row>
    <row r="444" spans="1:2">
      <c r="A444" s="80">
        <v>4.43</v>
      </c>
      <c r="B444" s="83" t="s">
        <v>837</v>
      </c>
    </row>
    <row r="445" spans="1:2">
      <c r="A445" s="80">
        <v>4.4400000000000004</v>
      </c>
      <c r="B445" s="83" t="s">
        <v>838</v>
      </c>
    </row>
    <row r="446" spans="1:2">
      <c r="A446" s="80">
        <v>4.45</v>
      </c>
      <c r="B446" s="83" t="s">
        <v>839</v>
      </c>
    </row>
    <row r="447" spans="1:2">
      <c r="A447" s="80">
        <v>4.46</v>
      </c>
      <c r="B447" s="83" t="s">
        <v>840</v>
      </c>
    </row>
    <row r="448" spans="1:2">
      <c r="A448" s="80">
        <v>4.47</v>
      </c>
      <c r="B448" s="83" t="s">
        <v>841</v>
      </c>
    </row>
    <row r="449" spans="1:2">
      <c r="A449" s="80">
        <v>4.4800000000000004</v>
      </c>
      <c r="B449" s="83" t="s">
        <v>842</v>
      </c>
    </row>
    <row r="450" spans="1:2">
      <c r="A450" s="80">
        <v>4.49</v>
      </c>
      <c r="B450" s="83" t="s">
        <v>843</v>
      </c>
    </row>
    <row r="451" spans="1:2">
      <c r="A451" s="80">
        <v>4.5</v>
      </c>
      <c r="B451" s="83" t="s">
        <v>844</v>
      </c>
    </row>
    <row r="452" spans="1:2">
      <c r="A452" s="80">
        <v>4.51</v>
      </c>
      <c r="B452" s="83" t="s">
        <v>845</v>
      </c>
    </row>
    <row r="453" spans="1:2">
      <c r="A453" s="80">
        <v>4.5199999999999996</v>
      </c>
      <c r="B453" s="83" t="s">
        <v>846</v>
      </c>
    </row>
    <row r="454" spans="1:2">
      <c r="A454" s="80">
        <v>4.53</v>
      </c>
      <c r="B454" s="83" t="s">
        <v>847</v>
      </c>
    </row>
    <row r="455" spans="1:2">
      <c r="A455" s="80">
        <v>4.54</v>
      </c>
      <c r="B455" s="83" t="s">
        <v>848</v>
      </c>
    </row>
    <row r="456" spans="1:2">
      <c r="A456" s="80">
        <v>4.55</v>
      </c>
      <c r="B456" s="83" t="s">
        <v>849</v>
      </c>
    </row>
    <row r="457" spans="1:2">
      <c r="A457" s="80">
        <v>4.5599999999999996</v>
      </c>
      <c r="B457" s="83" t="s">
        <v>850</v>
      </c>
    </row>
    <row r="458" spans="1:2">
      <c r="A458" s="80">
        <v>4.57</v>
      </c>
      <c r="B458" s="83" t="s">
        <v>851</v>
      </c>
    </row>
    <row r="459" spans="1:2">
      <c r="A459" s="80">
        <v>4.58</v>
      </c>
      <c r="B459" s="83" t="s">
        <v>852</v>
      </c>
    </row>
    <row r="460" spans="1:2">
      <c r="A460" s="80">
        <v>4.59</v>
      </c>
      <c r="B460" s="83" t="s">
        <v>853</v>
      </c>
    </row>
    <row r="461" spans="1:2">
      <c r="A461" s="80">
        <v>4.5999999999999996</v>
      </c>
      <c r="B461" s="83" t="s">
        <v>854</v>
      </c>
    </row>
    <row r="462" spans="1:2">
      <c r="A462" s="80">
        <v>4.6100000000000003</v>
      </c>
      <c r="B462" s="83" t="s">
        <v>855</v>
      </c>
    </row>
    <row r="463" spans="1:2">
      <c r="A463" s="80">
        <v>4.62</v>
      </c>
      <c r="B463" s="83" t="s">
        <v>856</v>
      </c>
    </row>
    <row r="464" spans="1:2">
      <c r="A464" s="80">
        <v>4.63</v>
      </c>
      <c r="B464" s="83" t="s">
        <v>857</v>
      </c>
    </row>
    <row r="465" spans="1:2">
      <c r="A465" s="80">
        <v>4.6399999999999997</v>
      </c>
      <c r="B465" s="83" t="s">
        <v>858</v>
      </c>
    </row>
    <row r="466" spans="1:2">
      <c r="A466" s="80">
        <v>4.6500000000000004</v>
      </c>
      <c r="B466" s="83" t="s">
        <v>859</v>
      </c>
    </row>
    <row r="467" spans="1:2">
      <c r="A467" s="80">
        <v>4.66</v>
      </c>
      <c r="B467" s="83" t="s">
        <v>860</v>
      </c>
    </row>
    <row r="468" spans="1:2">
      <c r="A468" s="80">
        <v>4.67</v>
      </c>
      <c r="B468" s="83" t="s">
        <v>861</v>
      </c>
    </row>
    <row r="469" spans="1:2">
      <c r="A469" s="80">
        <v>4.68</v>
      </c>
      <c r="B469" s="83" t="s">
        <v>862</v>
      </c>
    </row>
    <row r="470" spans="1:2">
      <c r="A470" s="80">
        <v>4.6900000000000004</v>
      </c>
      <c r="B470" s="83" t="s">
        <v>863</v>
      </c>
    </row>
    <row r="471" spans="1:2">
      <c r="A471" s="80">
        <v>4.7</v>
      </c>
      <c r="B471" s="83" t="s">
        <v>864</v>
      </c>
    </row>
    <row r="472" spans="1:2">
      <c r="A472" s="80">
        <v>4.71</v>
      </c>
      <c r="B472" s="83" t="s">
        <v>865</v>
      </c>
    </row>
    <row r="473" spans="1:2">
      <c r="A473" s="80">
        <v>4.72</v>
      </c>
      <c r="B473" s="83" t="s">
        <v>866</v>
      </c>
    </row>
    <row r="474" spans="1:2">
      <c r="A474" s="80">
        <v>4.7300000000000004</v>
      </c>
      <c r="B474" s="83" t="s">
        <v>867</v>
      </c>
    </row>
    <row r="475" spans="1:2">
      <c r="A475" s="80">
        <v>4.74</v>
      </c>
      <c r="B475" s="83" t="s">
        <v>868</v>
      </c>
    </row>
    <row r="476" spans="1:2">
      <c r="A476" s="80">
        <v>4.75</v>
      </c>
      <c r="B476" s="83" t="s">
        <v>869</v>
      </c>
    </row>
    <row r="477" spans="1:2">
      <c r="A477" s="80">
        <v>4.76</v>
      </c>
      <c r="B477" s="83" t="s">
        <v>870</v>
      </c>
    </row>
    <row r="478" spans="1:2">
      <c r="A478" s="80">
        <v>4.7699999999999996</v>
      </c>
      <c r="B478" s="83" t="s">
        <v>871</v>
      </c>
    </row>
    <row r="479" spans="1:2">
      <c r="A479" s="80">
        <v>4.78</v>
      </c>
      <c r="B479" s="83" t="s">
        <v>872</v>
      </c>
    </row>
    <row r="480" spans="1:2">
      <c r="A480" s="80">
        <v>4.79</v>
      </c>
      <c r="B480" s="83" t="s">
        <v>873</v>
      </c>
    </row>
    <row r="481" spans="1:2">
      <c r="A481" s="80">
        <v>4.8</v>
      </c>
      <c r="B481" s="83" t="s">
        <v>874</v>
      </c>
    </row>
    <row r="482" spans="1:2">
      <c r="A482" s="80">
        <v>4.8099999999999996</v>
      </c>
      <c r="B482" s="83" t="s">
        <v>875</v>
      </c>
    </row>
    <row r="483" spans="1:2">
      <c r="A483" s="80">
        <v>4.82</v>
      </c>
      <c r="B483" s="83" t="s">
        <v>876</v>
      </c>
    </row>
    <row r="484" spans="1:2">
      <c r="A484" s="80">
        <v>4.83</v>
      </c>
      <c r="B484" s="83" t="s">
        <v>877</v>
      </c>
    </row>
    <row r="485" spans="1:2">
      <c r="A485" s="80">
        <v>4.84</v>
      </c>
      <c r="B485" s="83" t="s">
        <v>878</v>
      </c>
    </row>
    <row r="486" spans="1:2">
      <c r="A486" s="80">
        <v>4.8499999999999996</v>
      </c>
      <c r="B486" s="83" t="s">
        <v>879</v>
      </c>
    </row>
    <row r="487" spans="1:2">
      <c r="A487" s="80">
        <v>4.8600000000000003</v>
      </c>
      <c r="B487" s="83" t="s">
        <v>880</v>
      </c>
    </row>
    <row r="488" spans="1:2">
      <c r="A488" s="80">
        <v>4.87</v>
      </c>
      <c r="B488" s="83" t="s">
        <v>881</v>
      </c>
    </row>
    <row r="489" spans="1:2">
      <c r="A489" s="80">
        <v>4.88</v>
      </c>
      <c r="B489" s="83" t="s">
        <v>882</v>
      </c>
    </row>
    <row r="490" spans="1:2">
      <c r="A490" s="80">
        <v>4.8899999999999997</v>
      </c>
      <c r="B490" s="83" t="s">
        <v>883</v>
      </c>
    </row>
    <row r="491" spans="1:2">
      <c r="A491" s="80">
        <v>4.9000000000000004</v>
      </c>
      <c r="B491" s="83" t="s">
        <v>884</v>
      </c>
    </row>
    <row r="492" spans="1:2">
      <c r="A492" s="80">
        <v>4.91</v>
      </c>
      <c r="B492" s="83" t="s">
        <v>885</v>
      </c>
    </row>
    <row r="493" spans="1:2">
      <c r="A493" s="80">
        <v>4.92</v>
      </c>
      <c r="B493" s="83" t="s">
        <v>886</v>
      </c>
    </row>
    <row r="494" spans="1:2">
      <c r="A494" s="80">
        <v>4.93</v>
      </c>
      <c r="B494" s="83" t="s">
        <v>887</v>
      </c>
    </row>
    <row r="495" spans="1:2">
      <c r="A495" s="80">
        <v>4.9400000000000004</v>
      </c>
      <c r="B495" s="83" t="s">
        <v>888</v>
      </c>
    </row>
    <row r="496" spans="1:2">
      <c r="A496" s="80">
        <v>4.95</v>
      </c>
      <c r="B496" s="83" t="s">
        <v>889</v>
      </c>
    </row>
    <row r="497" spans="1:2">
      <c r="A497" s="80">
        <v>4.96</v>
      </c>
      <c r="B497" s="83" t="s">
        <v>890</v>
      </c>
    </row>
    <row r="498" spans="1:2">
      <c r="A498" s="80">
        <v>4.97</v>
      </c>
      <c r="B498" s="83" t="s">
        <v>891</v>
      </c>
    </row>
    <row r="499" spans="1:2">
      <c r="A499" s="80">
        <v>4.9800000000000004</v>
      </c>
      <c r="B499" s="83" t="s">
        <v>892</v>
      </c>
    </row>
    <row r="500" spans="1:2">
      <c r="A500" s="80">
        <v>4.99</v>
      </c>
      <c r="B500" s="83" t="s">
        <v>893</v>
      </c>
    </row>
    <row r="501" spans="1:2">
      <c r="A501" s="80">
        <v>5</v>
      </c>
      <c r="B501" s="83" t="s">
        <v>894</v>
      </c>
    </row>
    <row r="502" spans="1:2">
      <c r="A502" s="80">
        <v>5.01</v>
      </c>
      <c r="B502" s="83" t="s">
        <v>895</v>
      </c>
    </row>
    <row r="503" spans="1:2">
      <c r="A503" s="80">
        <v>5.0199999999999996</v>
      </c>
      <c r="B503" s="83" t="s">
        <v>896</v>
      </c>
    </row>
    <row r="504" spans="1:2">
      <c r="A504" s="80">
        <v>5.03</v>
      </c>
      <c r="B504" s="83" t="s">
        <v>897</v>
      </c>
    </row>
    <row r="505" spans="1:2">
      <c r="A505" s="80">
        <v>5.04</v>
      </c>
      <c r="B505" s="83" t="s">
        <v>898</v>
      </c>
    </row>
    <row r="506" spans="1:2">
      <c r="A506" s="80">
        <v>5.05</v>
      </c>
      <c r="B506" s="83" t="s">
        <v>899</v>
      </c>
    </row>
    <row r="507" spans="1:2">
      <c r="A507" s="80">
        <v>5.0599999999999996</v>
      </c>
      <c r="B507" s="83" t="s">
        <v>900</v>
      </c>
    </row>
    <row r="508" spans="1:2">
      <c r="A508" s="80">
        <v>5.07</v>
      </c>
      <c r="B508" s="83" t="s">
        <v>901</v>
      </c>
    </row>
    <row r="509" spans="1:2">
      <c r="A509" s="80">
        <v>5.08</v>
      </c>
      <c r="B509" s="83" t="s">
        <v>902</v>
      </c>
    </row>
    <row r="510" spans="1:2">
      <c r="A510" s="80">
        <v>5.09</v>
      </c>
      <c r="B510" s="83" t="s">
        <v>903</v>
      </c>
    </row>
    <row r="511" spans="1:2">
      <c r="A511" s="80">
        <v>5.0999999999999996</v>
      </c>
      <c r="B511" s="83" t="s">
        <v>904</v>
      </c>
    </row>
    <row r="512" spans="1:2">
      <c r="A512" s="80">
        <v>5.1100000000000003</v>
      </c>
      <c r="B512" s="83" t="s">
        <v>905</v>
      </c>
    </row>
    <row r="513" spans="1:2">
      <c r="A513" s="80">
        <v>5.12</v>
      </c>
      <c r="B513" s="83" t="s">
        <v>906</v>
      </c>
    </row>
    <row r="514" spans="1:2">
      <c r="A514" s="80">
        <v>5.13</v>
      </c>
      <c r="B514" s="83" t="s">
        <v>907</v>
      </c>
    </row>
    <row r="515" spans="1:2">
      <c r="A515" s="80">
        <v>5.14</v>
      </c>
      <c r="B515" s="83" t="s">
        <v>908</v>
      </c>
    </row>
    <row r="516" spans="1:2">
      <c r="A516" s="80">
        <v>5.15</v>
      </c>
      <c r="B516" s="83" t="s">
        <v>909</v>
      </c>
    </row>
    <row r="517" spans="1:2">
      <c r="A517" s="80">
        <v>5.16</v>
      </c>
      <c r="B517" s="83" t="s">
        <v>910</v>
      </c>
    </row>
    <row r="518" spans="1:2">
      <c r="A518" s="80">
        <v>5.17</v>
      </c>
      <c r="B518" s="83" t="s">
        <v>911</v>
      </c>
    </row>
    <row r="519" spans="1:2">
      <c r="A519" s="80">
        <v>5.18</v>
      </c>
      <c r="B519" s="83" t="s">
        <v>912</v>
      </c>
    </row>
    <row r="520" spans="1:2">
      <c r="A520" s="80">
        <v>5.19</v>
      </c>
      <c r="B520" s="83" t="s">
        <v>913</v>
      </c>
    </row>
    <row r="521" spans="1:2">
      <c r="A521" s="80">
        <v>5.2</v>
      </c>
      <c r="B521" s="83" t="s">
        <v>914</v>
      </c>
    </row>
    <row r="522" spans="1:2">
      <c r="A522" s="80">
        <v>5.21</v>
      </c>
      <c r="B522" s="83" t="s">
        <v>915</v>
      </c>
    </row>
    <row r="523" spans="1:2">
      <c r="A523" s="80">
        <v>5.22</v>
      </c>
      <c r="B523" s="83" t="s">
        <v>916</v>
      </c>
    </row>
    <row r="524" spans="1:2">
      <c r="A524" s="80">
        <v>5.23</v>
      </c>
      <c r="B524" s="83" t="s">
        <v>917</v>
      </c>
    </row>
    <row r="525" spans="1:2">
      <c r="A525" s="80">
        <v>5.24</v>
      </c>
      <c r="B525" s="83" t="s">
        <v>918</v>
      </c>
    </row>
    <row r="526" spans="1:2">
      <c r="A526" s="80">
        <v>5.25</v>
      </c>
      <c r="B526" s="83" t="s">
        <v>919</v>
      </c>
    </row>
    <row r="527" spans="1:2">
      <c r="A527" s="80">
        <v>5.26</v>
      </c>
      <c r="B527" s="83" t="s">
        <v>920</v>
      </c>
    </row>
    <row r="528" spans="1:2">
      <c r="A528" s="80">
        <v>5.27</v>
      </c>
      <c r="B528" s="83" t="s">
        <v>921</v>
      </c>
    </row>
    <row r="529" spans="1:2">
      <c r="A529" s="80">
        <v>5.28</v>
      </c>
      <c r="B529" s="83" t="s">
        <v>922</v>
      </c>
    </row>
    <row r="530" spans="1:2">
      <c r="A530" s="80">
        <v>5.29</v>
      </c>
      <c r="B530" s="83" t="s">
        <v>923</v>
      </c>
    </row>
    <row r="531" spans="1:2">
      <c r="A531" s="80">
        <v>5.3</v>
      </c>
      <c r="B531" s="83" t="s">
        <v>924</v>
      </c>
    </row>
    <row r="532" spans="1:2">
      <c r="A532" s="80">
        <v>5.31</v>
      </c>
      <c r="B532" s="83" t="s">
        <v>925</v>
      </c>
    </row>
    <row r="533" spans="1:2">
      <c r="A533" s="80">
        <v>5.32</v>
      </c>
      <c r="B533" s="83" t="s">
        <v>926</v>
      </c>
    </row>
    <row r="534" spans="1:2">
      <c r="A534" s="80">
        <v>5.33</v>
      </c>
      <c r="B534" s="83" t="s">
        <v>927</v>
      </c>
    </row>
    <row r="535" spans="1:2">
      <c r="A535" s="80">
        <v>5.34</v>
      </c>
      <c r="B535" s="83" t="s">
        <v>928</v>
      </c>
    </row>
    <row r="536" spans="1:2">
      <c r="A536" s="80">
        <v>5.35</v>
      </c>
      <c r="B536" s="83" t="s">
        <v>929</v>
      </c>
    </row>
    <row r="537" spans="1:2">
      <c r="A537" s="80">
        <v>5.36</v>
      </c>
      <c r="B537" s="83" t="s">
        <v>930</v>
      </c>
    </row>
    <row r="538" spans="1:2">
      <c r="A538" s="80">
        <v>5.37</v>
      </c>
      <c r="B538" s="83" t="s">
        <v>931</v>
      </c>
    </row>
    <row r="539" spans="1:2">
      <c r="A539" s="80">
        <v>5.38</v>
      </c>
      <c r="B539" s="83" t="s">
        <v>932</v>
      </c>
    </row>
    <row r="540" spans="1:2">
      <c r="A540" s="80">
        <v>5.39</v>
      </c>
      <c r="B540" s="83" t="s">
        <v>933</v>
      </c>
    </row>
    <row r="541" spans="1:2">
      <c r="A541" s="80">
        <v>5.4</v>
      </c>
      <c r="B541" s="83" t="s">
        <v>934</v>
      </c>
    </row>
    <row r="542" spans="1:2">
      <c r="A542" s="80">
        <v>5.41</v>
      </c>
      <c r="B542" s="83" t="s">
        <v>935</v>
      </c>
    </row>
    <row r="543" spans="1:2">
      <c r="A543" s="80">
        <v>5.42</v>
      </c>
      <c r="B543" s="83" t="s">
        <v>936</v>
      </c>
    </row>
    <row r="544" spans="1:2">
      <c r="A544" s="80">
        <v>5.43</v>
      </c>
      <c r="B544" s="83" t="s">
        <v>937</v>
      </c>
    </row>
    <row r="545" spans="1:2">
      <c r="A545" s="80">
        <v>5.44</v>
      </c>
      <c r="B545" s="83" t="s">
        <v>938</v>
      </c>
    </row>
    <row r="546" spans="1:2">
      <c r="A546" s="80">
        <v>5.45</v>
      </c>
      <c r="B546" s="83" t="s">
        <v>939</v>
      </c>
    </row>
    <row r="547" spans="1:2">
      <c r="A547" s="80">
        <v>5.46</v>
      </c>
      <c r="B547" s="83" t="s">
        <v>940</v>
      </c>
    </row>
    <row r="548" spans="1:2">
      <c r="A548" s="80">
        <v>5.47</v>
      </c>
      <c r="B548" s="83" t="s">
        <v>941</v>
      </c>
    </row>
    <row r="549" spans="1:2">
      <c r="A549" s="80">
        <v>5.48</v>
      </c>
      <c r="B549" s="83" t="s">
        <v>942</v>
      </c>
    </row>
    <row r="550" spans="1:2">
      <c r="A550" s="80">
        <v>5.49</v>
      </c>
      <c r="B550" s="83" t="s">
        <v>943</v>
      </c>
    </row>
    <row r="551" spans="1:2">
      <c r="A551" s="80">
        <v>5.5</v>
      </c>
      <c r="B551" s="83" t="s">
        <v>944</v>
      </c>
    </row>
    <row r="552" spans="1:2">
      <c r="A552" s="80">
        <v>5.51</v>
      </c>
      <c r="B552" s="83" t="s">
        <v>945</v>
      </c>
    </row>
    <row r="553" spans="1:2">
      <c r="A553" s="80">
        <v>5.52</v>
      </c>
      <c r="B553" s="83" t="s">
        <v>946</v>
      </c>
    </row>
    <row r="554" spans="1:2">
      <c r="A554" s="80">
        <v>5.53</v>
      </c>
      <c r="B554" s="83" t="s">
        <v>947</v>
      </c>
    </row>
    <row r="555" spans="1:2">
      <c r="A555" s="80">
        <v>5.54</v>
      </c>
      <c r="B555" s="83" t="s">
        <v>948</v>
      </c>
    </row>
    <row r="556" spans="1:2">
      <c r="A556" s="80">
        <v>5.55</v>
      </c>
      <c r="B556" s="83" t="s">
        <v>949</v>
      </c>
    </row>
    <row r="557" spans="1:2">
      <c r="A557" s="80">
        <v>5.56</v>
      </c>
      <c r="B557" s="83" t="s">
        <v>950</v>
      </c>
    </row>
    <row r="558" spans="1:2">
      <c r="A558" s="80">
        <v>5.57</v>
      </c>
      <c r="B558" s="83" t="s">
        <v>951</v>
      </c>
    </row>
    <row r="559" spans="1:2">
      <c r="A559" s="80">
        <v>5.58</v>
      </c>
      <c r="B559" s="83" t="s">
        <v>952</v>
      </c>
    </row>
    <row r="560" spans="1:2">
      <c r="A560" s="80">
        <v>5.59</v>
      </c>
      <c r="B560" s="83" t="s">
        <v>953</v>
      </c>
    </row>
    <row r="561" spans="1:2">
      <c r="A561" s="80">
        <v>5.6</v>
      </c>
      <c r="B561" s="83" t="s">
        <v>954</v>
      </c>
    </row>
    <row r="562" spans="1:2">
      <c r="A562" s="80">
        <v>5.61</v>
      </c>
      <c r="B562" s="83" t="s">
        <v>955</v>
      </c>
    </row>
    <row r="563" spans="1:2">
      <c r="A563" s="80">
        <v>5.62</v>
      </c>
      <c r="B563" s="83" t="s">
        <v>956</v>
      </c>
    </row>
    <row r="564" spans="1:2">
      <c r="A564" s="80">
        <v>5.63</v>
      </c>
      <c r="B564" s="83" t="s">
        <v>957</v>
      </c>
    </row>
    <row r="565" spans="1:2">
      <c r="A565" s="80">
        <v>5.64</v>
      </c>
      <c r="B565" s="83" t="s">
        <v>958</v>
      </c>
    </row>
    <row r="566" spans="1:2">
      <c r="A566" s="80">
        <v>5.65</v>
      </c>
      <c r="B566" s="83" t="s">
        <v>959</v>
      </c>
    </row>
    <row r="567" spans="1:2">
      <c r="A567" s="80">
        <v>5.66</v>
      </c>
      <c r="B567" s="83" t="s">
        <v>960</v>
      </c>
    </row>
    <row r="568" spans="1:2">
      <c r="A568" s="80">
        <v>5.67</v>
      </c>
      <c r="B568" s="83" t="s">
        <v>961</v>
      </c>
    </row>
    <row r="569" spans="1:2">
      <c r="A569" s="80">
        <v>5.68</v>
      </c>
      <c r="B569" s="83" t="s">
        <v>962</v>
      </c>
    </row>
    <row r="570" spans="1:2">
      <c r="A570" s="80">
        <v>5.69</v>
      </c>
      <c r="B570" s="83" t="s">
        <v>963</v>
      </c>
    </row>
    <row r="571" spans="1:2">
      <c r="A571" s="80">
        <v>5.7</v>
      </c>
      <c r="B571" s="83" t="s">
        <v>964</v>
      </c>
    </row>
    <row r="572" spans="1:2">
      <c r="A572" s="80">
        <v>5.71</v>
      </c>
      <c r="B572" s="83" t="s">
        <v>965</v>
      </c>
    </row>
    <row r="573" spans="1:2">
      <c r="A573" s="80">
        <v>5.72</v>
      </c>
      <c r="B573" s="83" t="s">
        <v>966</v>
      </c>
    </row>
    <row r="574" spans="1:2">
      <c r="A574" s="80">
        <v>5.73</v>
      </c>
      <c r="B574" s="83" t="s">
        <v>967</v>
      </c>
    </row>
    <row r="575" spans="1:2">
      <c r="A575" s="80">
        <v>5.74</v>
      </c>
      <c r="B575" s="83" t="s">
        <v>968</v>
      </c>
    </row>
    <row r="576" spans="1:2">
      <c r="A576" s="80">
        <v>5.75</v>
      </c>
      <c r="B576" s="83" t="s">
        <v>969</v>
      </c>
    </row>
    <row r="577" spans="1:2">
      <c r="A577" s="80">
        <v>5.76</v>
      </c>
      <c r="B577" s="83" t="s">
        <v>970</v>
      </c>
    </row>
    <row r="578" spans="1:2">
      <c r="A578" s="80">
        <v>5.77</v>
      </c>
      <c r="B578" s="83" t="s">
        <v>971</v>
      </c>
    </row>
    <row r="579" spans="1:2">
      <c r="A579" s="80">
        <v>5.78</v>
      </c>
      <c r="B579" s="83" t="s">
        <v>972</v>
      </c>
    </row>
    <row r="580" spans="1:2">
      <c r="A580" s="80">
        <v>5.79</v>
      </c>
      <c r="B580" s="83" t="s">
        <v>973</v>
      </c>
    </row>
    <row r="581" spans="1:2">
      <c r="A581" s="80">
        <v>5.8</v>
      </c>
      <c r="B581" s="83" t="s">
        <v>974</v>
      </c>
    </row>
    <row r="582" spans="1:2">
      <c r="A582" s="80">
        <v>5.81</v>
      </c>
      <c r="B582" s="83" t="s">
        <v>975</v>
      </c>
    </row>
    <row r="583" spans="1:2">
      <c r="A583" s="80">
        <v>5.82</v>
      </c>
      <c r="B583" s="83" t="s">
        <v>976</v>
      </c>
    </row>
    <row r="584" spans="1:2">
      <c r="A584" s="80">
        <v>5.83</v>
      </c>
      <c r="B584" s="83" t="s">
        <v>977</v>
      </c>
    </row>
    <row r="585" spans="1:2">
      <c r="A585" s="80">
        <v>5.84</v>
      </c>
      <c r="B585" s="83" t="s">
        <v>978</v>
      </c>
    </row>
    <row r="586" spans="1:2">
      <c r="A586" s="80">
        <v>5.85</v>
      </c>
      <c r="B586" s="83" t="s">
        <v>979</v>
      </c>
    </row>
    <row r="587" spans="1:2">
      <c r="A587" s="80">
        <v>5.86</v>
      </c>
      <c r="B587" s="83" t="s">
        <v>980</v>
      </c>
    </row>
    <row r="588" spans="1:2">
      <c r="A588" s="80">
        <v>5.87</v>
      </c>
      <c r="B588" s="83" t="s">
        <v>981</v>
      </c>
    </row>
    <row r="589" spans="1:2">
      <c r="A589" s="80">
        <v>5.88</v>
      </c>
      <c r="B589" s="83" t="s">
        <v>982</v>
      </c>
    </row>
    <row r="590" spans="1:2">
      <c r="A590" s="80">
        <v>5.89</v>
      </c>
      <c r="B590" s="83" t="s">
        <v>983</v>
      </c>
    </row>
    <row r="591" spans="1:2">
      <c r="A591" s="80">
        <v>5.9</v>
      </c>
      <c r="B591" s="83" t="s">
        <v>984</v>
      </c>
    </row>
    <row r="592" spans="1:2">
      <c r="A592" s="80">
        <v>5.91</v>
      </c>
      <c r="B592" s="83" t="s">
        <v>985</v>
      </c>
    </row>
    <row r="593" spans="1:2">
      <c r="A593" s="80">
        <v>5.92</v>
      </c>
      <c r="B593" s="83" t="s">
        <v>986</v>
      </c>
    </row>
    <row r="594" spans="1:2">
      <c r="A594" s="80">
        <v>5.93</v>
      </c>
      <c r="B594" s="83" t="s">
        <v>987</v>
      </c>
    </row>
    <row r="595" spans="1:2">
      <c r="A595" s="80">
        <v>5.94</v>
      </c>
      <c r="B595" s="83" t="s">
        <v>988</v>
      </c>
    </row>
    <row r="596" spans="1:2">
      <c r="A596" s="80">
        <v>5.95</v>
      </c>
      <c r="B596" s="83" t="s">
        <v>989</v>
      </c>
    </row>
    <row r="597" spans="1:2">
      <c r="A597" s="80">
        <v>5.96</v>
      </c>
      <c r="B597" s="83" t="s">
        <v>990</v>
      </c>
    </row>
    <row r="598" spans="1:2">
      <c r="A598" s="80">
        <v>5.97</v>
      </c>
      <c r="B598" s="83" t="s">
        <v>991</v>
      </c>
    </row>
    <row r="599" spans="1:2">
      <c r="A599" s="80">
        <v>5.98</v>
      </c>
      <c r="B599" s="83" t="s">
        <v>992</v>
      </c>
    </row>
    <row r="600" spans="1:2">
      <c r="A600" s="80">
        <v>5.99</v>
      </c>
      <c r="B600" s="83" t="s">
        <v>993</v>
      </c>
    </row>
    <row r="601" spans="1:2">
      <c r="A601" s="80">
        <v>6</v>
      </c>
      <c r="B601" s="81" t="s">
        <v>994</v>
      </c>
    </row>
    <row r="602" spans="1:2">
      <c r="A602" s="80">
        <v>6.01</v>
      </c>
      <c r="B602" s="83" t="s">
        <v>995</v>
      </c>
    </row>
    <row r="603" spans="1:2">
      <c r="A603" s="80">
        <v>6.02</v>
      </c>
      <c r="B603" s="83" t="s">
        <v>996</v>
      </c>
    </row>
    <row r="604" spans="1:2">
      <c r="A604" s="80">
        <v>6.03</v>
      </c>
      <c r="B604" s="83" t="s">
        <v>997</v>
      </c>
    </row>
    <row r="605" spans="1:2">
      <c r="A605" s="80">
        <v>6.04</v>
      </c>
      <c r="B605" s="83" t="s">
        <v>998</v>
      </c>
    </row>
    <row r="606" spans="1:2">
      <c r="A606" s="80">
        <v>6.05</v>
      </c>
      <c r="B606" s="83" t="s">
        <v>999</v>
      </c>
    </row>
    <row r="607" spans="1:2">
      <c r="A607" s="80">
        <v>6.06</v>
      </c>
      <c r="B607" s="83" t="s">
        <v>1000</v>
      </c>
    </row>
    <row r="608" spans="1:2">
      <c r="A608" s="80">
        <v>6.07</v>
      </c>
      <c r="B608" s="83" t="s">
        <v>1001</v>
      </c>
    </row>
    <row r="609" spans="1:2">
      <c r="A609" s="80">
        <v>6.08</v>
      </c>
      <c r="B609" s="83" t="s">
        <v>1002</v>
      </c>
    </row>
    <row r="610" spans="1:2">
      <c r="A610" s="80">
        <v>6.09</v>
      </c>
      <c r="B610" s="83" t="s">
        <v>1003</v>
      </c>
    </row>
    <row r="611" spans="1:2">
      <c r="A611" s="80">
        <v>6.1</v>
      </c>
      <c r="B611" s="83" t="s">
        <v>1004</v>
      </c>
    </row>
    <row r="612" spans="1:2">
      <c r="A612" s="80">
        <v>6.11</v>
      </c>
      <c r="B612" s="83" t="s">
        <v>1005</v>
      </c>
    </row>
    <row r="613" spans="1:2">
      <c r="A613" s="80">
        <v>6.12</v>
      </c>
      <c r="B613" s="83" t="s">
        <v>1006</v>
      </c>
    </row>
    <row r="614" spans="1:2">
      <c r="A614" s="80">
        <v>6.13</v>
      </c>
      <c r="B614" s="83" t="s">
        <v>1007</v>
      </c>
    </row>
    <row r="615" spans="1:2">
      <c r="A615" s="80">
        <v>6.14</v>
      </c>
      <c r="B615" s="83" t="s">
        <v>1008</v>
      </c>
    </row>
    <row r="616" spans="1:2">
      <c r="A616" s="80">
        <v>6.15</v>
      </c>
      <c r="B616" s="83" t="s">
        <v>1009</v>
      </c>
    </row>
    <row r="617" spans="1:2">
      <c r="A617" s="80">
        <v>6.16</v>
      </c>
      <c r="B617" s="83" t="s">
        <v>1010</v>
      </c>
    </row>
    <row r="618" spans="1:2">
      <c r="A618" s="80">
        <v>6.17</v>
      </c>
      <c r="B618" s="83" t="s">
        <v>1011</v>
      </c>
    </row>
    <row r="619" spans="1:2">
      <c r="A619" s="80">
        <v>6.18</v>
      </c>
      <c r="B619" s="83" t="s">
        <v>1012</v>
      </c>
    </row>
    <row r="620" spans="1:2">
      <c r="A620" s="80">
        <v>6.19</v>
      </c>
      <c r="B620" s="83" t="s">
        <v>1013</v>
      </c>
    </row>
    <row r="621" spans="1:2">
      <c r="A621" s="80">
        <v>6.2</v>
      </c>
      <c r="B621" s="83" t="s">
        <v>1014</v>
      </c>
    </row>
    <row r="622" spans="1:2">
      <c r="A622" s="80">
        <v>6.21</v>
      </c>
      <c r="B622" s="83" t="s">
        <v>1015</v>
      </c>
    </row>
    <row r="623" spans="1:2">
      <c r="A623" s="80">
        <v>6.22</v>
      </c>
      <c r="B623" s="83" t="s">
        <v>1016</v>
      </c>
    </row>
    <row r="624" spans="1:2">
      <c r="A624" s="80">
        <v>6.23</v>
      </c>
      <c r="B624" s="83" t="s">
        <v>1017</v>
      </c>
    </row>
    <row r="625" spans="1:2">
      <c r="A625" s="80">
        <v>6.24</v>
      </c>
      <c r="B625" s="83" t="s">
        <v>1018</v>
      </c>
    </row>
    <row r="626" spans="1:2">
      <c r="A626" s="80">
        <v>6.25</v>
      </c>
      <c r="B626" s="83" t="s">
        <v>1019</v>
      </c>
    </row>
    <row r="627" spans="1:2">
      <c r="A627" s="80">
        <v>6.26</v>
      </c>
      <c r="B627" s="83" t="s">
        <v>1020</v>
      </c>
    </row>
    <row r="628" spans="1:2">
      <c r="A628" s="80">
        <v>6.27</v>
      </c>
      <c r="B628" s="83" t="s">
        <v>1021</v>
      </c>
    </row>
    <row r="629" spans="1:2">
      <c r="A629" s="80">
        <v>6.28</v>
      </c>
      <c r="B629" s="83" t="s">
        <v>1022</v>
      </c>
    </row>
    <row r="630" spans="1:2">
      <c r="A630" s="80">
        <v>6.29</v>
      </c>
      <c r="B630" s="83" t="s">
        <v>1023</v>
      </c>
    </row>
    <row r="631" spans="1:2">
      <c r="A631" s="80">
        <v>6.3</v>
      </c>
      <c r="B631" s="83" t="s">
        <v>1024</v>
      </c>
    </row>
    <row r="632" spans="1:2">
      <c r="A632" s="80">
        <v>6.31</v>
      </c>
      <c r="B632" s="83" t="s">
        <v>1025</v>
      </c>
    </row>
    <row r="633" spans="1:2">
      <c r="A633" s="80">
        <v>6.32</v>
      </c>
      <c r="B633" s="83" t="s">
        <v>1026</v>
      </c>
    </row>
    <row r="634" spans="1:2">
      <c r="A634" s="80">
        <v>6.33</v>
      </c>
      <c r="B634" s="83" t="s">
        <v>1027</v>
      </c>
    </row>
    <row r="635" spans="1:2">
      <c r="A635" s="80">
        <v>6.34</v>
      </c>
      <c r="B635" s="83" t="s">
        <v>1028</v>
      </c>
    </row>
    <row r="636" spans="1:2">
      <c r="A636" s="80">
        <v>6.35</v>
      </c>
      <c r="B636" s="83" t="s">
        <v>1029</v>
      </c>
    </row>
    <row r="637" spans="1:2">
      <c r="A637" s="80">
        <v>6.36</v>
      </c>
      <c r="B637" s="83" t="s">
        <v>1030</v>
      </c>
    </row>
    <row r="638" spans="1:2">
      <c r="A638" s="80">
        <v>6.37</v>
      </c>
      <c r="B638" s="83" t="s">
        <v>1031</v>
      </c>
    </row>
    <row r="639" spans="1:2">
      <c r="A639" s="80">
        <v>6.38</v>
      </c>
      <c r="B639" s="83" t="s">
        <v>1032</v>
      </c>
    </row>
    <row r="640" spans="1:2">
      <c r="A640" s="80">
        <v>6.39</v>
      </c>
      <c r="B640" s="83" t="s">
        <v>1033</v>
      </c>
    </row>
    <row r="641" spans="1:2">
      <c r="A641" s="80">
        <v>6.4</v>
      </c>
      <c r="B641" s="83" t="s">
        <v>1034</v>
      </c>
    </row>
    <row r="642" spans="1:2">
      <c r="A642" s="80">
        <v>6.41</v>
      </c>
      <c r="B642" s="83" t="s">
        <v>1035</v>
      </c>
    </row>
    <row r="643" spans="1:2">
      <c r="A643" s="80">
        <v>6.42</v>
      </c>
      <c r="B643" s="83" t="s">
        <v>1036</v>
      </c>
    </row>
    <row r="644" spans="1:2">
      <c r="A644" s="80">
        <v>6.43</v>
      </c>
      <c r="B644" s="83" t="s">
        <v>1037</v>
      </c>
    </row>
    <row r="645" spans="1:2">
      <c r="A645" s="80">
        <v>6.44</v>
      </c>
      <c r="B645" s="83" t="s">
        <v>1038</v>
      </c>
    </row>
    <row r="646" spans="1:2">
      <c r="A646" s="80">
        <v>6.45</v>
      </c>
      <c r="B646" s="83" t="s">
        <v>1039</v>
      </c>
    </row>
    <row r="647" spans="1:2">
      <c r="A647" s="80">
        <v>6.46</v>
      </c>
      <c r="B647" s="83" t="s">
        <v>1040</v>
      </c>
    </row>
    <row r="648" spans="1:2">
      <c r="A648" s="80">
        <v>6.47</v>
      </c>
      <c r="B648" s="83" t="s">
        <v>1041</v>
      </c>
    </row>
    <row r="649" spans="1:2">
      <c r="A649" s="80">
        <v>6.48</v>
      </c>
      <c r="B649" s="83" t="s">
        <v>1042</v>
      </c>
    </row>
    <row r="650" spans="1:2">
      <c r="A650" s="80">
        <v>6.49</v>
      </c>
      <c r="B650" s="83" t="s">
        <v>1043</v>
      </c>
    </row>
    <row r="651" spans="1:2">
      <c r="A651" s="80">
        <v>6.5</v>
      </c>
      <c r="B651" s="83" t="s">
        <v>1044</v>
      </c>
    </row>
    <row r="652" spans="1:2">
      <c r="A652" s="80">
        <v>6.51</v>
      </c>
      <c r="B652" s="83" t="s">
        <v>1045</v>
      </c>
    </row>
    <row r="653" spans="1:2">
      <c r="A653" s="80">
        <v>6.52</v>
      </c>
      <c r="B653" s="83" t="s">
        <v>1046</v>
      </c>
    </row>
    <row r="654" spans="1:2">
      <c r="A654" s="80">
        <v>6.53</v>
      </c>
      <c r="B654" s="83" t="s">
        <v>1047</v>
      </c>
    </row>
    <row r="655" spans="1:2">
      <c r="A655" s="80">
        <v>6.54</v>
      </c>
      <c r="B655" s="83" t="s">
        <v>1048</v>
      </c>
    </row>
    <row r="656" spans="1:2">
      <c r="A656" s="80">
        <v>6.55</v>
      </c>
      <c r="B656" s="83" t="s">
        <v>1049</v>
      </c>
    </row>
    <row r="657" spans="1:2">
      <c r="A657" s="80">
        <v>6.56</v>
      </c>
      <c r="B657" s="83" t="s">
        <v>1050</v>
      </c>
    </row>
    <row r="658" spans="1:2">
      <c r="A658" s="80">
        <v>6.57</v>
      </c>
      <c r="B658" s="83" t="s">
        <v>1051</v>
      </c>
    </row>
    <row r="659" spans="1:2">
      <c r="A659" s="80">
        <v>6.58</v>
      </c>
      <c r="B659" s="83" t="s">
        <v>1052</v>
      </c>
    </row>
    <row r="660" spans="1:2">
      <c r="A660" s="80">
        <v>6.59</v>
      </c>
      <c r="B660" s="83" t="s">
        <v>1053</v>
      </c>
    </row>
    <row r="661" spans="1:2">
      <c r="A661" s="80">
        <v>6.6</v>
      </c>
      <c r="B661" s="83" t="s">
        <v>1054</v>
      </c>
    </row>
    <row r="662" spans="1:2">
      <c r="A662" s="80">
        <v>6.61</v>
      </c>
      <c r="B662" s="83" t="s">
        <v>1055</v>
      </c>
    </row>
    <row r="663" spans="1:2">
      <c r="A663" s="80">
        <v>6.62</v>
      </c>
      <c r="B663" s="83" t="s">
        <v>1056</v>
      </c>
    </row>
    <row r="664" spans="1:2">
      <c r="A664" s="80">
        <v>6.63</v>
      </c>
      <c r="B664" s="83" t="s">
        <v>1057</v>
      </c>
    </row>
    <row r="665" spans="1:2">
      <c r="A665" s="80">
        <v>6.64</v>
      </c>
      <c r="B665" s="83" t="s">
        <v>1058</v>
      </c>
    </row>
    <row r="666" spans="1:2">
      <c r="A666" s="80">
        <v>6.65</v>
      </c>
      <c r="B666" s="83" t="s">
        <v>1059</v>
      </c>
    </row>
    <row r="667" spans="1:2">
      <c r="A667" s="80">
        <v>6.66</v>
      </c>
      <c r="B667" s="83" t="s">
        <v>1060</v>
      </c>
    </row>
    <row r="668" spans="1:2">
      <c r="A668" s="80">
        <v>6.67</v>
      </c>
      <c r="B668" s="83" t="s">
        <v>1061</v>
      </c>
    </row>
    <row r="669" spans="1:2">
      <c r="A669" s="80">
        <v>6.68</v>
      </c>
      <c r="B669" s="83" t="s">
        <v>1062</v>
      </c>
    </row>
    <row r="670" spans="1:2">
      <c r="A670" s="80">
        <v>6.69</v>
      </c>
      <c r="B670" s="83" t="s">
        <v>1063</v>
      </c>
    </row>
    <row r="671" spans="1:2">
      <c r="A671" s="80">
        <v>6.7</v>
      </c>
      <c r="B671" s="83" t="s">
        <v>1064</v>
      </c>
    </row>
    <row r="672" spans="1:2">
      <c r="A672" s="80">
        <v>6.71</v>
      </c>
      <c r="B672" s="83" t="s">
        <v>1065</v>
      </c>
    </row>
    <row r="673" spans="1:2">
      <c r="A673" s="80">
        <v>6.72</v>
      </c>
      <c r="B673" s="83" t="s">
        <v>1066</v>
      </c>
    </row>
    <row r="674" spans="1:2">
      <c r="A674" s="80">
        <v>6.73</v>
      </c>
      <c r="B674" s="83" t="s">
        <v>1067</v>
      </c>
    </row>
    <row r="675" spans="1:2">
      <c r="A675" s="80">
        <v>6.74</v>
      </c>
      <c r="B675" s="83" t="s">
        <v>1068</v>
      </c>
    </row>
    <row r="676" spans="1:2">
      <c r="A676" s="80">
        <v>6.75</v>
      </c>
      <c r="B676" s="83" t="s">
        <v>1069</v>
      </c>
    </row>
    <row r="677" spans="1:2">
      <c r="A677" s="80">
        <v>6.76</v>
      </c>
      <c r="B677" s="83" t="s">
        <v>1070</v>
      </c>
    </row>
    <row r="678" spans="1:2">
      <c r="A678" s="80">
        <v>6.77</v>
      </c>
      <c r="B678" s="83" t="s">
        <v>1071</v>
      </c>
    </row>
    <row r="679" spans="1:2">
      <c r="A679" s="80">
        <v>6.78</v>
      </c>
      <c r="B679" s="83" t="s">
        <v>1072</v>
      </c>
    </row>
    <row r="680" spans="1:2">
      <c r="A680" s="80">
        <v>6.79</v>
      </c>
      <c r="B680" s="83" t="s">
        <v>1073</v>
      </c>
    </row>
    <row r="681" spans="1:2">
      <c r="A681" s="80">
        <v>6.8</v>
      </c>
      <c r="B681" s="83" t="s">
        <v>1074</v>
      </c>
    </row>
    <row r="682" spans="1:2">
      <c r="A682" s="80">
        <v>6.81</v>
      </c>
      <c r="B682" s="83" t="s">
        <v>1075</v>
      </c>
    </row>
    <row r="683" spans="1:2">
      <c r="A683" s="80">
        <v>6.82</v>
      </c>
      <c r="B683" s="83" t="s">
        <v>1076</v>
      </c>
    </row>
    <row r="684" spans="1:2">
      <c r="A684" s="80">
        <v>6.83</v>
      </c>
      <c r="B684" s="83" t="s">
        <v>1077</v>
      </c>
    </row>
    <row r="685" spans="1:2">
      <c r="A685" s="80">
        <v>6.84</v>
      </c>
      <c r="B685" s="83" t="s">
        <v>1078</v>
      </c>
    </row>
    <row r="686" spans="1:2">
      <c r="A686" s="80">
        <v>6.85</v>
      </c>
      <c r="B686" s="83" t="s">
        <v>1079</v>
      </c>
    </row>
    <row r="687" spans="1:2">
      <c r="A687" s="80">
        <v>6.86</v>
      </c>
      <c r="B687" s="83" t="s">
        <v>1080</v>
      </c>
    </row>
    <row r="688" spans="1:2">
      <c r="A688" s="80">
        <v>6.87</v>
      </c>
      <c r="B688" s="83" t="s">
        <v>1081</v>
      </c>
    </row>
    <row r="689" spans="1:2">
      <c r="A689" s="80">
        <v>6.88</v>
      </c>
      <c r="B689" s="83" t="s">
        <v>1082</v>
      </c>
    </row>
    <row r="690" spans="1:2">
      <c r="A690" s="80">
        <v>6.89</v>
      </c>
      <c r="B690" s="83" t="s">
        <v>1083</v>
      </c>
    </row>
    <row r="691" spans="1:2">
      <c r="A691" s="80">
        <v>6.9</v>
      </c>
      <c r="B691" s="83" t="s">
        <v>1084</v>
      </c>
    </row>
    <row r="692" spans="1:2">
      <c r="A692" s="80">
        <v>6.91</v>
      </c>
      <c r="B692" s="83" t="s">
        <v>1085</v>
      </c>
    </row>
    <row r="693" spans="1:2">
      <c r="A693" s="80">
        <v>6.92</v>
      </c>
      <c r="B693" s="83" t="s">
        <v>1086</v>
      </c>
    </row>
    <row r="694" spans="1:2">
      <c r="A694" s="80">
        <v>6.93</v>
      </c>
      <c r="B694" s="83" t="s">
        <v>1087</v>
      </c>
    </row>
    <row r="695" spans="1:2">
      <c r="A695" s="80">
        <v>6.94</v>
      </c>
      <c r="B695" s="83" t="s">
        <v>1088</v>
      </c>
    </row>
    <row r="696" spans="1:2">
      <c r="A696" s="80">
        <v>6.95</v>
      </c>
      <c r="B696" s="83" t="s">
        <v>1089</v>
      </c>
    </row>
    <row r="697" spans="1:2">
      <c r="A697" s="80">
        <v>6.96</v>
      </c>
      <c r="B697" s="83" t="s">
        <v>1090</v>
      </c>
    </row>
    <row r="698" spans="1:2">
      <c r="A698" s="80">
        <v>6.97</v>
      </c>
      <c r="B698" s="83" t="s">
        <v>1091</v>
      </c>
    </row>
    <row r="699" spans="1:2">
      <c r="A699" s="80">
        <v>6.98</v>
      </c>
      <c r="B699" s="83" t="s">
        <v>1092</v>
      </c>
    </row>
    <row r="700" spans="1:2">
      <c r="A700" s="80">
        <v>6.99</v>
      </c>
      <c r="B700" s="83" t="s">
        <v>1093</v>
      </c>
    </row>
    <row r="701" spans="1:2">
      <c r="A701" s="80">
        <v>7</v>
      </c>
      <c r="B701" s="81" t="s">
        <v>1094</v>
      </c>
    </row>
    <row r="702" spans="1:2">
      <c r="A702" s="80">
        <v>7.01</v>
      </c>
      <c r="B702" s="83" t="s">
        <v>1095</v>
      </c>
    </row>
    <row r="703" spans="1:2">
      <c r="A703" s="80">
        <v>7.02</v>
      </c>
      <c r="B703" s="83" t="s">
        <v>1096</v>
      </c>
    </row>
    <row r="704" spans="1:2">
      <c r="A704" s="80">
        <v>7.03</v>
      </c>
      <c r="B704" s="83" t="s">
        <v>1097</v>
      </c>
    </row>
    <row r="705" spans="1:2">
      <c r="A705" s="80">
        <v>7.04</v>
      </c>
      <c r="B705" s="83" t="s">
        <v>1098</v>
      </c>
    </row>
    <row r="706" spans="1:2">
      <c r="A706" s="80">
        <v>7.05</v>
      </c>
      <c r="B706" s="83" t="s">
        <v>1099</v>
      </c>
    </row>
    <row r="707" spans="1:2">
      <c r="A707" s="80">
        <v>7.06</v>
      </c>
      <c r="B707" s="83" t="s">
        <v>1100</v>
      </c>
    </row>
    <row r="708" spans="1:2">
      <c r="A708" s="80">
        <v>7.07</v>
      </c>
      <c r="B708" s="83" t="s">
        <v>1101</v>
      </c>
    </row>
    <row r="709" spans="1:2">
      <c r="A709" s="80">
        <v>7.08</v>
      </c>
      <c r="B709" s="83" t="s">
        <v>1102</v>
      </c>
    </row>
    <row r="710" spans="1:2">
      <c r="A710" s="80">
        <v>7.09</v>
      </c>
      <c r="B710" s="83" t="s">
        <v>1103</v>
      </c>
    </row>
    <row r="711" spans="1:2">
      <c r="A711" s="80">
        <v>7.1</v>
      </c>
      <c r="B711" s="83" t="s">
        <v>1104</v>
      </c>
    </row>
    <row r="712" spans="1:2">
      <c r="A712" s="80">
        <v>7.11</v>
      </c>
      <c r="B712" s="83" t="s">
        <v>1105</v>
      </c>
    </row>
    <row r="713" spans="1:2">
      <c r="A713" s="80">
        <v>7.12</v>
      </c>
      <c r="B713" s="83" t="s">
        <v>1106</v>
      </c>
    </row>
    <row r="714" spans="1:2">
      <c r="A714" s="80">
        <v>7.13</v>
      </c>
      <c r="B714" s="83" t="s">
        <v>1107</v>
      </c>
    </row>
    <row r="715" spans="1:2">
      <c r="A715" s="80">
        <v>7.14</v>
      </c>
      <c r="B715" s="83" t="s">
        <v>1108</v>
      </c>
    </row>
    <row r="716" spans="1:2">
      <c r="A716" s="80">
        <v>7.15</v>
      </c>
      <c r="B716" s="83" t="s">
        <v>1109</v>
      </c>
    </row>
    <row r="717" spans="1:2">
      <c r="A717" s="80">
        <v>7.16</v>
      </c>
      <c r="B717" s="83" t="s">
        <v>1110</v>
      </c>
    </row>
    <row r="718" spans="1:2">
      <c r="A718" s="80">
        <v>7.17</v>
      </c>
      <c r="B718" s="83" t="s">
        <v>1111</v>
      </c>
    </row>
    <row r="719" spans="1:2">
      <c r="A719" s="80">
        <v>7.18</v>
      </c>
      <c r="B719" s="83" t="s">
        <v>1112</v>
      </c>
    </row>
    <row r="720" spans="1:2">
      <c r="A720" s="80">
        <v>7.19</v>
      </c>
      <c r="B720" s="83" t="s">
        <v>1113</v>
      </c>
    </row>
    <row r="721" spans="1:2">
      <c r="A721" s="80">
        <v>7.2</v>
      </c>
      <c r="B721" s="83" t="s">
        <v>1114</v>
      </c>
    </row>
    <row r="722" spans="1:2">
      <c r="A722" s="80">
        <v>7.21</v>
      </c>
      <c r="B722" s="83" t="s">
        <v>1115</v>
      </c>
    </row>
    <row r="723" spans="1:2">
      <c r="A723" s="80">
        <v>7.22</v>
      </c>
      <c r="B723" s="83" t="s">
        <v>1116</v>
      </c>
    </row>
    <row r="724" spans="1:2">
      <c r="A724" s="80">
        <v>7.23</v>
      </c>
      <c r="B724" s="83" t="s">
        <v>1117</v>
      </c>
    </row>
    <row r="725" spans="1:2">
      <c r="A725" s="80">
        <v>7.24</v>
      </c>
      <c r="B725" s="83" t="s">
        <v>1118</v>
      </c>
    </row>
    <row r="726" spans="1:2">
      <c r="A726" s="80">
        <v>7.25</v>
      </c>
      <c r="B726" s="83" t="s">
        <v>1119</v>
      </c>
    </row>
    <row r="727" spans="1:2">
      <c r="A727" s="80">
        <v>7.26</v>
      </c>
      <c r="B727" s="83" t="s">
        <v>1120</v>
      </c>
    </row>
    <row r="728" spans="1:2">
      <c r="A728" s="80">
        <v>7.27</v>
      </c>
      <c r="B728" s="83" t="s">
        <v>1121</v>
      </c>
    </row>
    <row r="729" spans="1:2">
      <c r="A729" s="80">
        <v>7.28</v>
      </c>
      <c r="B729" s="83" t="s">
        <v>1122</v>
      </c>
    </row>
    <row r="730" spans="1:2">
      <c r="A730" s="80">
        <v>7.29</v>
      </c>
      <c r="B730" s="83" t="s">
        <v>1123</v>
      </c>
    </row>
    <row r="731" spans="1:2">
      <c r="A731" s="80">
        <v>7.3</v>
      </c>
      <c r="B731" s="83" t="s">
        <v>1124</v>
      </c>
    </row>
    <row r="732" spans="1:2">
      <c r="A732" s="80">
        <v>7.31</v>
      </c>
      <c r="B732" s="83" t="s">
        <v>1125</v>
      </c>
    </row>
    <row r="733" spans="1:2">
      <c r="A733" s="80">
        <v>7.32</v>
      </c>
      <c r="B733" s="83" t="s">
        <v>1126</v>
      </c>
    </row>
    <row r="734" spans="1:2">
      <c r="A734" s="80">
        <v>7.33</v>
      </c>
      <c r="B734" s="83" t="s">
        <v>1127</v>
      </c>
    </row>
    <row r="735" spans="1:2">
      <c r="A735" s="80">
        <v>7.34</v>
      </c>
      <c r="B735" s="83" t="s">
        <v>1128</v>
      </c>
    </row>
    <row r="736" spans="1:2">
      <c r="A736" s="80">
        <v>7.35</v>
      </c>
      <c r="B736" s="83" t="s">
        <v>1129</v>
      </c>
    </row>
    <row r="737" spans="1:2">
      <c r="A737" s="80">
        <v>7.36</v>
      </c>
      <c r="B737" s="83" t="s">
        <v>1130</v>
      </c>
    </row>
    <row r="738" spans="1:2">
      <c r="A738" s="80">
        <v>7.37</v>
      </c>
      <c r="B738" s="83" t="s">
        <v>1131</v>
      </c>
    </row>
    <row r="739" spans="1:2">
      <c r="A739" s="80">
        <v>7.38</v>
      </c>
      <c r="B739" s="83" t="s">
        <v>1132</v>
      </c>
    </row>
    <row r="740" spans="1:2">
      <c r="A740" s="80">
        <v>7.39</v>
      </c>
      <c r="B740" s="83" t="s">
        <v>1133</v>
      </c>
    </row>
    <row r="741" spans="1:2">
      <c r="A741" s="80">
        <v>7.4</v>
      </c>
      <c r="B741" s="83" t="s">
        <v>1134</v>
      </c>
    </row>
    <row r="742" spans="1:2">
      <c r="A742" s="80">
        <v>7.41</v>
      </c>
      <c r="B742" s="83" t="s">
        <v>1135</v>
      </c>
    </row>
    <row r="743" spans="1:2">
      <c r="A743" s="80">
        <v>7.42</v>
      </c>
      <c r="B743" s="83" t="s">
        <v>1136</v>
      </c>
    </row>
    <row r="744" spans="1:2">
      <c r="A744" s="80">
        <v>7.43</v>
      </c>
      <c r="B744" s="83" t="s">
        <v>1137</v>
      </c>
    </row>
    <row r="745" spans="1:2">
      <c r="A745" s="80">
        <v>7.44</v>
      </c>
      <c r="B745" s="83" t="s">
        <v>1138</v>
      </c>
    </row>
    <row r="746" spans="1:2">
      <c r="A746" s="80">
        <v>7.45</v>
      </c>
      <c r="B746" s="83" t="s">
        <v>1139</v>
      </c>
    </row>
    <row r="747" spans="1:2">
      <c r="A747" s="80">
        <v>7.46</v>
      </c>
      <c r="B747" s="83" t="s">
        <v>1140</v>
      </c>
    </row>
    <row r="748" spans="1:2">
      <c r="A748" s="80">
        <v>7.47</v>
      </c>
      <c r="B748" s="83" t="s">
        <v>1141</v>
      </c>
    </row>
    <row r="749" spans="1:2">
      <c r="A749" s="80">
        <v>7.48</v>
      </c>
      <c r="B749" s="83" t="s">
        <v>1142</v>
      </c>
    </row>
    <row r="750" spans="1:2">
      <c r="A750" s="80">
        <v>7.49</v>
      </c>
      <c r="B750" s="83" t="s">
        <v>1143</v>
      </c>
    </row>
    <row r="751" spans="1:2">
      <c r="A751" s="80">
        <v>7.5</v>
      </c>
      <c r="B751" s="83" t="s">
        <v>1144</v>
      </c>
    </row>
    <row r="752" spans="1:2">
      <c r="A752" s="80">
        <v>7.51</v>
      </c>
      <c r="B752" s="83" t="s">
        <v>1145</v>
      </c>
    </row>
    <row r="753" spans="1:2">
      <c r="A753" s="80">
        <v>7.52</v>
      </c>
      <c r="B753" s="83" t="s">
        <v>1146</v>
      </c>
    </row>
    <row r="754" spans="1:2">
      <c r="A754" s="80">
        <v>7.53</v>
      </c>
      <c r="B754" s="83" t="s">
        <v>1147</v>
      </c>
    </row>
    <row r="755" spans="1:2">
      <c r="A755" s="80">
        <v>7.54</v>
      </c>
      <c r="B755" s="83" t="s">
        <v>1148</v>
      </c>
    </row>
    <row r="756" spans="1:2">
      <c r="A756" s="80">
        <v>7.55</v>
      </c>
      <c r="B756" s="83" t="s">
        <v>1149</v>
      </c>
    </row>
    <row r="757" spans="1:2">
      <c r="A757" s="80">
        <v>7.56</v>
      </c>
      <c r="B757" s="83" t="s">
        <v>1150</v>
      </c>
    </row>
    <row r="758" spans="1:2">
      <c r="A758" s="80">
        <v>7.57</v>
      </c>
      <c r="B758" s="83" t="s">
        <v>1151</v>
      </c>
    </row>
    <row r="759" spans="1:2">
      <c r="A759" s="80">
        <v>7.58</v>
      </c>
      <c r="B759" s="83" t="s">
        <v>1152</v>
      </c>
    </row>
    <row r="760" spans="1:2">
      <c r="A760" s="80">
        <v>7.59</v>
      </c>
      <c r="B760" s="83" t="s">
        <v>1153</v>
      </c>
    </row>
    <row r="761" spans="1:2">
      <c r="A761" s="80">
        <v>7.6</v>
      </c>
      <c r="B761" s="83" t="s">
        <v>1154</v>
      </c>
    </row>
    <row r="762" spans="1:2">
      <c r="A762" s="80">
        <v>7.61</v>
      </c>
      <c r="B762" s="83" t="s">
        <v>1155</v>
      </c>
    </row>
    <row r="763" spans="1:2">
      <c r="A763" s="80">
        <v>7.62</v>
      </c>
      <c r="B763" s="83" t="s">
        <v>1156</v>
      </c>
    </row>
    <row r="764" spans="1:2">
      <c r="A764" s="80">
        <v>7.63</v>
      </c>
      <c r="B764" s="83" t="s">
        <v>1157</v>
      </c>
    </row>
    <row r="765" spans="1:2">
      <c r="A765" s="80">
        <v>7.64</v>
      </c>
      <c r="B765" s="83" t="s">
        <v>1158</v>
      </c>
    </row>
    <row r="766" spans="1:2">
      <c r="A766" s="80">
        <v>7.65</v>
      </c>
      <c r="B766" s="83" t="s">
        <v>1159</v>
      </c>
    </row>
    <row r="767" spans="1:2">
      <c r="A767" s="80">
        <v>7.66</v>
      </c>
      <c r="B767" s="83" t="s">
        <v>1160</v>
      </c>
    </row>
    <row r="768" spans="1:2">
      <c r="A768" s="80">
        <v>7.67</v>
      </c>
      <c r="B768" s="83" t="s">
        <v>1161</v>
      </c>
    </row>
    <row r="769" spans="1:2">
      <c r="A769" s="80">
        <v>7.68</v>
      </c>
      <c r="B769" s="83" t="s">
        <v>1162</v>
      </c>
    </row>
    <row r="770" spans="1:2">
      <c r="A770" s="80">
        <v>7.69</v>
      </c>
      <c r="B770" s="83" t="s">
        <v>1163</v>
      </c>
    </row>
    <row r="771" spans="1:2">
      <c r="A771" s="80">
        <v>7.7</v>
      </c>
      <c r="B771" s="83" t="s">
        <v>1164</v>
      </c>
    </row>
    <row r="772" spans="1:2">
      <c r="A772" s="80">
        <v>7.71</v>
      </c>
      <c r="B772" s="83" t="s">
        <v>1165</v>
      </c>
    </row>
    <row r="773" spans="1:2">
      <c r="A773" s="80">
        <v>7.72</v>
      </c>
      <c r="B773" s="83" t="s">
        <v>1166</v>
      </c>
    </row>
    <row r="774" spans="1:2">
      <c r="A774" s="80">
        <v>7.73</v>
      </c>
      <c r="B774" s="83" t="s">
        <v>1167</v>
      </c>
    </row>
    <row r="775" spans="1:2">
      <c r="A775" s="80">
        <v>7.74</v>
      </c>
      <c r="B775" s="83" t="s">
        <v>1168</v>
      </c>
    </row>
    <row r="776" spans="1:2">
      <c r="A776" s="80">
        <v>7.75</v>
      </c>
      <c r="B776" s="83" t="s">
        <v>1169</v>
      </c>
    </row>
    <row r="777" spans="1:2">
      <c r="A777" s="80">
        <v>7.76</v>
      </c>
      <c r="B777" s="83" t="s">
        <v>1170</v>
      </c>
    </row>
    <row r="778" spans="1:2">
      <c r="A778" s="80">
        <v>7.77</v>
      </c>
      <c r="B778" s="83" t="s">
        <v>1171</v>
      </c>
    </row>
    <row r="779" spans="1:2">
      <c r="A779" s="80">
        <v>7.78</v>
      </c>
      <c r="B779" s="83" t="s">
        <v>1172</v>
      </c>
    </row>
    <row r="780" spans="1:2">
      <c r="A780" s="80">
        <v>7.79</v>
      </c>
      <c r="B780" s="83" t="s">
        <v>1173</v>
      </c>
    </row>
    <row r="781" spans="1:2">
      <c r="A781" s="80">
        <v>7.8</v>
      </c>
      <c r="B781" s="83" t="s">
        <v>1174</v>
      </c>
    </row>
    <row r="782" spans="1:2">
      <c r="A782" s="80">
        <v>7.81</v>
      </c>
      <c r="B782" s="83" t="s">
        <v>1175</v>
      </c>
    </row>
    <row r="783" spans="1:2">
      <c r="A783" s="80">
        <v>7.82</v>
      </c>
      <c r="B783" s="83" t="s">
        <v>1176</v>
      </c>
    </row>
    <row r="784" spans="1:2">
      <c r="A784" s="80">
        <v>7.83</v>
      </c>
      <c r="B784" s="83" t="s">
        <v>1177</v>
      </c>
    </row>
    <row r="785" spans="1:2">
      <c r="A785" s="80">
        <v>7.84</v>
      </c>
      <c r="B785" s="83" t="s">
        <v>1178</v>
      </c>
    </row>
    <row r="786" spans="1:2">
      <c r="A786" s="80">
        <v>7.85</v>
      </c>
      <c r="B786" s="83" t="s">
        <v>1179</v>
      </c>
    </row>
    <row r="787" spans="1:2">
      <c r="A787" s="80">
        <v>7.86</v>
      </c>
      <c r="B787" s="83" t="s">
        <v>1180</v>
      </c>
    </row>
    <row r="788" spans="1:2">
      <c r="A788" s="80">
        <v>7.87</v>
      </c>
      <c r="B788" s="83" t="s">
        <v>1181</v>
      </c>
    </row>
    <row r="789" spans="1:2">
      <c r="A789" s="80">
        <v>7.88</v>
      </c>
      <c r="B789" s="83" t="s">
        <v>1182</v>
      </c>
    </row>
    <row r="790" spans="1:2">
      <c r="A790" s="80">
        <v>7.89</v>
      </c>
      <c r="B790" s="83" t="s">
        <v>1183</v>
      </c>
    </row>
    <row r="791" spans="1:2">
      <c r="A791" s="80">
        <v>7.9</v>
      </c>
      <c r="B791" s="83" t="s">
        <v>1184</v>
      </c>
    </row>
    <row r="792" spans="1:2">
      <c r="A792" s="80">
        <v>7.91</v>
      </c>
      <c r="B792" s="83" t="s">
        <v>1185</v>
      </c>
    </row>
    <row r="793" spans="1:2">
      <c r="A793" s="80">
        <v>7.92</v>
      </c>
      <c r="B793" s="83" t="s">
        <v>1186</v>
      </c>
    </row>
    <row r="794" spans="1:2">
      <c r="A794" s="80">
        <v>7.93</v>
      </c>
      <c r="B794" s="83" t="s">
        <v>1187</v>
      </c>
    </row>
    <row r="795" spans="1:2">
      <c r="A795" s="80">
        <v>7.94</v>
      </c>
      <c r="B795" s="83" t="s">
        <v>1188</v>
      </c>
    </row>
    <row r="796" spans="1:2">
      <c r="A796" s="80">
        <v>7.95</v>
      </c>
      <c r="B796" s="83" t="s">
        <v>1189</v>
      </c>
    </row>
    <row r="797" spans="1:2">
      <c r="A797" s="80">
        <v>7.96</v>
      </c>
      <c r="B797" s="83" t="s">
        <v>1190</v>
      </c>
    </row>
    <row r="798" spans="1:2">
      <c r="A798" s="80">
        <v>7.97</v>
      </c>
      <c r="B798" s="83" t="s">
        <v>1191</v>
      </c>
    </row>
    <row r="799" spans="1:2">
      <c r="A799" s="80">
        <v>7.98</v>
      </c>
      <c r="B799" s="83" t="s">
        <v>1192</v>
      </c>
    </row>
    <row r="800" spans="1:2">
      <c r="A800" s="80">
        <v>7.99</v>
      </c>
      <c r="B800" s="83" t="s">
        <v>1193</v>
      </c>
    </row>
    <row r="801" spans="1:2">
      <c r="A801" s="80">
        <v>8</v>
      </c>
      <c r="B801" s="81" t="s">
        <v>1194</v>
      </c>
    </row>
    <row r="802" spans="1:2">
      <c r="A802" s="80">
        <v>8.01</v>
      </c>
      <c r="B802" s="83" t="s">
        <v>1195</v>
      </c>
    </row>
    <row r="803" spans="1:2">
      <c r="A803" s="80">
        <v>8.02</v>
      </c>
      <c r="B803" s="83" t="s">
        <v>1196</v>
      </c>
    </row>
    <row r="804" spans="1:2">
      <c r="A804" s="80">
        <v>8.0299999999999994</v>
      </c>
      <c r="B804" s="83" t="s">
        <v>1197</v>
      </c>
    </row>
    <row r="805" spans="1:2">
      <c r="A805" s="80">
        <v>8.0399999999999991</v>
      </c>
      <c r="B805" s="83" t="s">
        <v>1198</v>
      </c>
    </row>
    <row r="806" spans="1:2">
      <c r="A806" s="80">
        <v>8.0500000000000007</v>
      </c>
      <c r="B806" s="83" t="s">
        <v>1199</v>
      </c>
    </row>
    <row r="807" spans="1:2">
      <c r="A807" s="80">
        <v>8.06</v>
      </c>
      <c r="B807" s="83" t="s">
        <v>1200</v>
      </c>
    </row>
    <row r="808" spans="1:2">
      <c r="A808" s="80">
        <v>8.07</v>
      </c>
      <c r="B808" s="83" t="s">
        <v>1201</v>
      </c>
    </row>
    <row r="809" spans="1:2">
      <c r="A809" s="80">
        <v>8.08</v>
      </c>
      <c r="B809" s="83" t="s">
        <v>1202</v>
      </c>
    </row>
    <row r="810" spans="1:2">
      <c r="A810" s="80">
        <v>8.09</v>
      </c>
      <c r="B810" s="83" t="s">
        <v>1203</v>
      </c>
    </row>
    <row r="811" spans="1:2">
      <c r="A811" s="80">
        <v>8.1</v>
      </c>
      <c r="B811" s="83" t="s">
        <v>1204</v>
      </c>
    </row>
    <row r="812" spans="1:2">
      <c r="A812" s="80">
        <v>8.11</v>
      </c>
      <c r="B812" s="83" t="s">
        <v>1205</v>
      </c>
    </row>
    <row r="813" spans="1:2">
      <c r="A813" s="80">
        <v>8.1199999999999992</v>
      </c>
      <c r="B813" s="83" t="s">
        <v>1206</v>
      </c>
    </row>
    <row r="814" spans="1:2">
      <c r="A814" s="80">
        <v>8.1300000000000008</v>
      </c>
      <c r="B814" s="83" t="s">
        <v>1207</v>
      </c>
    </row>
    <row r="815" spans="1:2">
      <c r="A815" s="80">
        <v>8.14</v>
      </c>
      <c r="B815" s="83" t="s">
        <v>1208</v>
      </c>
    </row>
    <row r="816" spans="1:2">
      <c r="A816" s="80">
        <v>8.15</v>
      </c>
      <c r="B816" s="83" t="s">
        <v>1209</v>
      </c>
    </row>
    <row r="817" spans="1:2">
      <c r="A817" s="80">
        <v>8.16</v>
      </c>
      <c r="B817" s="83" t="s">
        <v>1210</v>
      </c>
    </row>
    <row r="818" spans="1:2">
      <c r="A818" s="80">
        <v>8.17</v>
      </c>
      <c r="B818" s="83" t="s">
        <v>1211</v>
      </c>
    </row>
    <row r="819" spans="1:2">
      <c r="A819" s="80">
        <v>8.18</v>
      </c>
      <c r="B819" s="83" t="s">
        <v>1212</v>
      </c>
    </row>
    <row r="820" spans="1:2">
      <c r="A820" s="80">
        <v>8.19</v>
      </c>
      <c r="B820" s="83" t="s">
        <v>1213</v>
      </c>
    </row>
    <row r="821" spans="1:2">
      <c r="A821" s="80">
        <v>8.1999999999999993</v>
      </c>
      <c r="B821" s="83" t="s">
        <v>1214</v>
      </c>
    </row>
    <row r="822" spans="1:2">
      <c r="A822" s="80">
        <v>8.2100000000000009</v>
      </c>
      <c r="B822" s="83" t="s">
        <v>1215</v>
      </c>
    </row>
    <row r="823" spans="1:2">
      <c r="A823" s="80">
        <v>8.2200000000000006</v>
      </c>
      <c r="B823" s="83" t="s">
        <v>1216</v>
      </c>
    </row>
    <row r="824" spans="1:2">
      <c r="A824" s="80">
        <v>8.23</v>
      </c>
      <c r="B824" s="83" t="s">
        <v>1217</v>
      </c>
    </row>
    <row r="825" spans="1:2">
      <c r="A825" s="80">
        <v>8.24</v>
      </c>
      <c r="B825" s="83" t="s">
        <v>1218</v>
      </c>
    </row>
    <row r="826" spans="1:2">
      <c r="A826" s="80">
        <v>8.25</v>
      </c>
      <c r="B826" s="83" t="s">
        <v>1219</v>
      </c>
    </row>
    <row r="827" spans="1:2">
      <c r="A827" s="80">
        <v>8.26</v>
      </c>
      <c r="B827" s="83" t="s">
        <v>1220</v>
      </c>
    </row>
    <row r="828" spans="1:2">
      <c r="A828" s="80">
        <v>8.27</v>
      </c>
      <c r="B828" s="83" t="s">
        <v>1221</v>
      </c>
    </row>
    <row r="829" spans="1:2">
      <c r="A829" s="80">
        <v>8.2799999999999994</v>
      </c>
      <c r="B829" s="83" t="s">
        <v>1222</v>
      </c>
    </row>
    <row r="830" spans="1:2">
      <c r="A830" s="80">
        <v>8.2899999999999991</v>
      </c>
      <c r="B830" s="83" t="s">
        <v>1223</v>
      </c>
    </row>
    <row r="831" spans="1:2">
      <c r="A831" s="80">
        <v>8.3000000000000007</v>
      </c>
      <c r="B831" s="83" t="s">
        <v>1224</v>
      </c>
    </row>
    <row r="832" spans="1:2">
      <c r="A832" s="80">
        <v>8.31</v>
      </c>
      <c r="B832" s="83" t="s">
        <v>1225</v>
      </c>
    </row>
    <row r="833" spans="1:2">
      <c r="A833" s="80">
        <v>8.32</v>
      </c>
      <c r="B833" s="83" t="s">
        <v>1226</v>
      </c>
    </row>
    <row r="834" spans="1:2">
      <c r="A834" s="80">
        <v>8.33</v>
      </c>
      <c r="B834" s="83" t="s">
        <v>1227</v>
      </c>
    </row>
    <row r="835" spans="1:2">
      <c r="A835" s="80">
        <v>8.34</v>
      </c>
      <c r="B835" s="83" t="s">
        <v>1228</v>
      </c>
    </row>
    <row r="836" spans="1:2">
      <c r="A836" s="80">
        <v>8.35</v>
      </c>
      <c r="B836" s="83" t="s">
        <v>1229</v>
      </c>
    </row>
    <row r="837" spans="1:2">
      <c r="A837" s="80">
        <v>8.36</v>
      </c>
      <c r="B837" s="83" t="s">
        <v>1230</v>
      </c>
    </row>
    <row r="838" spans="1:2">
      <c r="A838" s="80">
        <v>8.3699999999999992</v>
      </c>
      <c r="B838" s="83" t="s">
        <v>1231</v>
      </c>
    </row>
    <row r="839" spans="1:2">
      <c r="A839" s="80">
        <v>8.3800000000000008</v>
      </c>
      <c r="B839" s="83" t="s">
        <v>1232</v>
      </c>
    </row>
    <row r="840" spans="1:2">
      <c r="A840" s="80">
        <v>8.39</v>
      </c>
      <c r="B840" s="83" t="s">
        <v>1233</v>
      </c>
    </row>
    <row r="841" spans="1:2">
      <c r="A841" s="80">
        <v>8.4</v>
      </c>
      <c r="B841" s="83" t="s">
        <v>1234</v>
      </c>
    </row>
    <row r="842" spans="1:2">
      <c r="A842" s="80">
        <v>8.41</v>
      </c>
      <c r="B842" s="83" t="s">
        <v>1235</v>
      </c>
    </row>
    <row r="843" spans="1:2">
      <c r="A843" s="80">
        <v>8.42</v>
      </c>
      <c r="B843" s="83" t="s">
        <v>1236</v>
      </c>
    </row>
    <row r="844" spans="1:2">
      <c r="A844" s="80">
        <v>8.43</v>
      </c>
      <c r="B844" s="83" t="s">
        <v>1237</v>
      </c>
    </row>
    <row r="845" spans="1:2">
      <c r="A845" s="80">
        <v>8.44</v>
      </c>
      <c r="B845" s="83" t="s">
        <v>1238</v>
      </c>
    </row>
    <row r="846" spans="1:2">
      <c r="A846" s="80">
        <v>8.4499999999999993</v>
      </c>
      <c r="B846" s="83" t="s">
        <v>1239</v>
      </c>
    </row>
    <row r="847" spans="1:2">
      <c r="A847" s="80">
        <v>8.4600000000000009</v>
      </c>
      <c r="B847" s="83" t="s">
        <v>1240</v>
      </c>
    </row>
    <row r="848" spans="1:2">
      <c r="A848" s="80">
        <v>8.4700000000000006</v>
      </c>
      <c r="B848" s="83" t="s">
        <v>1241</v>
      </c>
    </row>
    <row r="849" spans="1:2">
      <c r="A849" s="80">
        <v>8.48</v>
      </c>
      <c r="B849" s="83" t="s">
        <v>1242</v>
      </c>
    </row>
    <row r="850" spans="1:2">
      <c r="A850" s="80">
        <v>8.49</v>
      </c>
      <c r="B850" s="83" t="s">
        <v>1243</v>
      </c>
    </row>
    <row r="851" spans="1:2">
      <c r="A851" s="80">
        <v>8.5</v>
      </c>
      <c r="B851" s="83" t="s">
        <v>1244</v>
      </c>
    </row>
    <row r="852" spans="1:2">
      <c r="A852" s="80">
        <v>8.51</v>
      </c>
      <c r="B852" s="83" t="s">
        <v>1245</v>
      </c>
    </row>
    <row r="853" spans="1:2">
      <c r="A853" s="80">
        <v>8.52</v>
      </c>
      <c r="B853" s="83" t="s">
        <v>1246</v>
      </c>
    </row>
    <row r="854" spans="1:2">
      <c r="A854" s="80">
        <v>8.5299999999999994</v>
      </c>
      <c r="B854" s="83" t="s">
        <v>1247</v>
      </c>
    </row>
    <row r="855" spans="1:2">
      <c r="A855" s="80">
        <v>8.5399999999999991</v>
      </c>
      <c r="B855" s="83" t="s">
        <v>1248</v>
      </c>
    </row>
    <row r="856" spans="1:2">
      <c r="A856" s="80">
        <v>8.5500000000000007</v>
      </c>
      <c r="B856" s="83" t="s">
        <v>1249</v>
      </c>
    </row>
    <row r="857" spans="1:2">
      <c r="A857" s="80">
        <v>8.56</v>
      </c>
      <c r="B857" s="83" t="s">
        <v>1250</v>
      </c>
    </row>
    <row r="858" spans="1:2">
      <c r="A858" s="80">
        <v>8.57</v>
      </c>
      <c r="B858" s="83" t="s">
        <v>1251</v>
      </c>
    </row>
    <row r="859" spans="1:2">
      <c r="A859" s="80">
        <v>8.58</v>
      </c>
      <c r="B859" s="83" t="s">
        <v>1252</v>
      </c>
    </row>
    <row r="860" spans="1:2">
      <c r="A860" s="80">
        <v>8.59</v>
      </c>
      <c r="B860" s="83" t="s">
        <v>1253</v>
      </c>
    </row>
    <row r="861" spans="1:2">
      <c r="A861" s="80">
        <v>8.6</v>
      </c>
      <c r="B861" s="83" t="s">
        <v>1254</v>
      </c>
    </row>
    <row r="862" spans="1:2">
      <c r="A862" s="80">
        <v>8.61</v>
      </c>
      <c r="B862" s="83" t="s">
        <v>1255</v>
      </c>
    </row>
    <row r="863" spans="1:2">
      <c r="A863" s="80">
        <v>8.6199999999999992</v>
      </c>
      <c r="B863" s="83" t="s">
        <v>1256</v>
      </c>
    </row>
    <row r="864" spans="1:2">
      <c r="A864" s="80">
        <v>8.6300000000000008</v>
      </c>
      <c r="B864" s="83" t="s">
        <v>1257</v>
      </c>
    </row>
    <row r="865" spans="1:2">
      <c r="A865" s="80">
        <v>8.64</v>
      </c>
      <c r="B865" s="83" t="s">
        <v>1258</v>
      </c>
    </row>
    <row r="866" spans="1:2">
      <c r="A866" s="80">
        <v>8.65</v>
      </c>
      <c r="B866" s="83" t="s">
        <v>1259</v>
      </c>
    </row>
    <row r="867" spans="1:2">
      <c r="A867" s="80">
        <v>8.66</v>
      </c>
      <c r="B867" s="83" t="s">
        <v>1260</v>
      </c>
    </row>
    <row r="868" spans="1:2">
      <c r="A868" s="80">
        <v>8.67</v>
      </c>
      <c r="B868" s="83" t="s">
        <v>1261</v>
      </c>
    </row>
    <row r="869" spans="1:2">
      <c r="A869" s="80">
        <v>8.68</v>
      </c>
      <c r="B869" s="83" t="s">
        <v>1262</v>
      </c>
    </row>
    <row r="870" spans="1:2">
      <c r="A870" s="80">
        <v>8.69</v>
      </c>
      <c r="B870" s="83" t="s">
        <v>1263</v>
      </c>
    </row>
    <row r="871" spans="1:2">
      <c r="A871" s="80">
        <v>8.6999999999999993</v>
      </c>
      <c r="B871" s="83" t="s">
        <v>1264</v>
      </c>
    </row>
    <row r="872" spans="1:2">
      <c r="A872" s="80">
        <v>8.7100000000000009</v>
      </c>
      <c r="B872" s="83" t="s">
        <v>1265</v>
      </c>
    </row>
    <row r="873" spans="1:2">
      <c r="A873" s="80">
        <v>8.7200000000000006</v>
      </c>
      <c r="B873" s="83" t="s">
        <v>1266</v>
      </c>
    </row>
    <row r="874" spans="1:2">
      <c r="A874" s="80">
        <v>8.73</v>
      </c>
      <c r="B874" s="83" t="s">
        <v>1267</v>
      </c>
    </row>
    <row r="875" spans="1:2">
      <c r="A875" s="80">
        <v>8.74</v>
      </c>
      <c r="B875" s="83" t="s">
        <v>1268</v>
      </c>
    </row>
    <row r="876" spans="1:2">
      <c r="A876" s="80">
        <v>8.75</v>
      </c>
      <c r="B876" s="83" t="s">
        <v>1269</v>
      </c>
    </row>
    <row r="877" spans="1:2">
      <c r="A877" s="80">
        <v>8.76</v>
      </c>
      <c r="B877" s="83" t="s">
        <v>1270</v>
      </c>
    </row>
    <row r="878" spans="1:2">
      <c r="A878" s="80">
        <v>8.77</v>
      </c>
      <c r="B878" s="83" t="s">
        <v>1271</v>
      </c>
    </row>
    <row r="879" spans="1:2">
      <c r="A879" s="80">
        <v>8.7799999999999994</v>
      </c>
      <c r="B879" s="83" t="s">
        <v>1272</v>
      </c>
    </row>
    <row r="880" spans="1:2">
      <c r="A880" s="80">
        <v>8.7899999999999991</v>
      </c>
      <c r="B880" s="83" t="s">
        <v>1273</v>
      </c>
    </row>
    <row r="881" spans="1:2">
      <c r="A881" s="80">
        <v>8.8000000000000007</v>
      </c>
      <c r="B881" s="83" t="s">
        <v>1274</v>
      </c>
    </row>
    <row r="882" spans="1:2">
      <c r="A882" s="80">
        <v>8.81</v>
      </c>
      <c r="B882" s="83" t="s">
        <v>1275</v>
      </c>
    </row>
    <row r="883" spans="1:2">
      <c r="A883" s="80">
        <v>8.82</v>
      </c>
      <c r="B883" s="83" t="s">
        <v>1276</v>
      </c>
    </row>
    <row r="884" spans="1:2">
      <c r="A884" s="80">
        <v>8.83</v>
      </c>
      <c r="B884" s="83" t="s">
        <v>1277</v>
      </c>
    </row>
    <row r="885" spans="1:2">
      <c r="A885" s="80">
        <v>8.84</v>
      </c>
      <c r="B885" s="83" t="s">
        <v>1278</v>
      </c>
    </row>
    <row r="886" spans="1:2">
      <c r="A886" s="80">
        <v>8.85</v>
      </c>
      <c r="B886" s="83" t="s">
        <v>1279</v>
      </c>
    </row>
    <row r="887" spans="1:2">
      <c r="A887" s="80">
        <v>8.86</v>
      </c>
      <c r="B887" s="83" t="s">
        <v>1280</v>
      </c>
    </row>
    <row r="888" spans="1:2">
      <c r="A888" s="80">
        <v>8.8699999999999992</v>
      </c>
      <c r="B888" s="83" t="s">
        <v>1281</v>
      </c>
    </row>
    <row r="889" spans="1:2">
      <c r="A889" s="80">
        <v>8.8800000000000008</v>
      </c>
      <c r="B889" s="83" t="s">
        <v>1282</v>
      </c>
    </row>
    <row r="890" spans="1:2">
      <c r="A890" s="80">
        <v>8.89</v>
      </c>
      <c r="B890" s="83" t="s">
        <v>1283</v>
      </c>
    </row>
    <row r="891" spans="1:2">
      <c r="A891" s="80">
        <v>8.9</v>
      </c>
      <c r="B891" s="83" t="s">
        <v>1284</v>
      </c>
    </row>
    <row r="892" spans="1:2">
      <c r="A892" s="80">
        <v>8.91</v>
      </c>
      <c r="B892" s="83" t="s">
        <v>1285</v>
      </c>
    </row>
    <row r="893" spans="1:2">
      <c r="A893" s="80">
        <v>8.92</v>
      </c>
      <c r="B893" s="83" t="s">
        <v>1286</v>
      </c>
    </row>
    <row r="894" spans="1:2">
      <c r="A894" s="80">
        <v>8.93</v>
      </c>
      <c r="B894" s="83" t="s">
        <v>1287</v>
      </c>
    </row>
    <row r="895" spans="1:2">
      <c r="A895" s="80">
        <v>8.94</v>
      </c>
      <c r="B895" s="83" t="s">
        <v>1288</v>
      </c>
    </row>
    <row r="896" spans="1:2">
      <c r="A896" s="80">
        <v>8.9499999999999993</v>
      </c>
      <c r="B896" s="83" t="s">
        <v>1289</v>
      </c>
    </row>
    <row r="897" spans="1:2">
      <c r="A897" s="80">
        <v>8.9600000000000009</v>
      </c>
      <c r="B897" s="83" t="s">
        <v>1290</v>
      </c>
    </row>
    <row r="898" spans="1:2">
      <c r="A898" s="80">
        <v>8.9700000000000006</v>
      </c>
      <c r="B898" s="83" t="s">
        <v>1291</v>
      </c>
    </row>
    <row r="899" spans="1:2">
      <c r="A899" s="80">
        <v>8.98</v>
      </c>
      <c r="B899" s="83" t="s">
        <v>1292</v>
      </c>
    </row>
    <row r="900" spans="1:2">
      <c r="A900" s="80">
        <v>8.99</v>
      </c>
      <c r="B900" s="83" t="s">
        <v>1293</v>
      </c>
    </row>
    <row r="901" spans="1:2">
      <c r="A901" s="80">
        <v>9</v>
      </c>
      <c r="B901" s="81" t="s">
        <v>1294</v>
      </c>
    </row>
    <row r="902" spans="1:2">
      <c r="A902" s="80">
        <v>9.01</v>
      </c>
      <c r="B902" s="83" t="s">
        <v>1295</v>
      </c>
    </row>
    <row r="903" spans="1:2">
      <c r="A903" s="80">
        <v>9.02</v>
      </c>
      <c r="B903" s="83" t="s">
        <v>1296</v>
      </c>
    </row>
    <row r="904" spans="1:2">
      <c r="A904" s="80">
        <v>9.0299999999999994</v>
      </c>
      <c r="B904" s="83" t="s">
        <v>1297</v>
      </c>
    </row>
    <row r="905" spans="1:2">
      <c r="A905" s="80">
        <v>9.0399999999999991</v>
      </c>
      <c r="B905" s="83" t="s">
        <v>1298</v>
      </c>
    </row>
    <row r="906" spans="1:2">
      <c r="A906" s="80">
        <v>9.0500000000000007</v>
      </c>
      <c r="B906" s="83" t="s">
        <v>1299</v>
      </c>
    </row>
    <row r="907" spans="1:2">
      <c r="A907" s="80">
        <v>9.06</v>
      </c>
      <c r="B907" s="83" t="s">
        <v>1300</v>
      </c>
    </row>
    <row r="908" spans="1:2">
      <c r="A908" s="80">
        <v>9.07</v>
      </c>
      <c r="B908" s="83" t="s">
        <v>1301</v>
      </c>
    </row>
    <row r="909" spans="1:2">
      <c r="A909" s="80">
        <v>9.08</v>
      </c>
      <c r="B909" s="83" t="s">
        <v>1302</v>
      </c>
    </row>
    <row r="910" spans="1:2">
      <c r="A910" s="80">
        <v>9.09</v>
      </c>
      <c r="B910" s="83" t="s">
        <v>1303</v>
      </c>
    </row>
    <row r="911" spans="1:2">
      <c r="A911" s="80">
        <v>9.1</v>
      </c>
      <c r="B911" s="83" t="s">
        <v>1304</v>
      </c>
    </row>
    <row r="912" spans="1:2">
      <c r="A912" s="80">
        <v>9.11</v>
      </c>
      <c r="B912" s="83" t="s">
        <v>1305</v>
      </c>
    </row>
    <row r="913" spans="1:2">
      <c r="A913" s="80">
        <v>9.1199999999999992</v>
      </c>
      <c r="B913" s="83" t="s">
        <v>1306</v>
      </c>
    </row>
    <row r="914" spans="1:2">
      <c r="A914" s="80">
        <v>9.1300000000000008</v>
      </c>
      <c r="B914" s="83" t="s">
        <v>1307</v>
      </c>
    </row>
    <row r="915" spans="1:2">
      <c r="A915" s="80">
        <v>9.14</v>
      </c>
      <c r="B915" s="83" t="s">
        <v>1308</v>
      </c>
    </row>
    <row r="916" spans="1:2">
      <c r="A916" s="80">
        <v>9.15</v>
      </c>
      <c r="B916" s="83" t="s">
        <v>1309</v>
      </c>
    </row>
    <row r="917" spans="1:2">
      <c r="A917" s="80">
        <v>9.16</v>
      </c>
      <c r="B917" s="83" t="s">
        <v>1310</v>
      </c>
    </row>
    <row r="918" spans="1:2">
      <c r="A918" s="80">
        <v>9.17</v>
      </c>
      <c r="B918" s="83" t="s">
        <v>1311</v>
      </c>
    </row>
    <row r="919" spans="1:2">
      <c r="A919" s="80">
        <v>9.18</v>
      </c>
      <c r="B919" s="83" t="s">
        <v>1312</v>
      </c>
    </row>
    <row r="920" spans="1:2">
      <c r="A920" s="80">
        <v>9.19</v>
      </c>
      <c r="B920" s="83" t="s">
        <v>1313</v>
      </c>
    </row>
    <row r="921" spans="1:2">
      <c r="A921" s="80">
        <v>9.1999999999999993</v>
      </c>
      <c r="B921" s="83" t="s">
        <v>1314</v>
      </c>
    </row>
    <row r="922" spans="1:2">
      <c r="A922" s="80">
        <v>9.2100000000000009</v>
      </c>
      <c r="B922" s="83" t="s">
        <v>1315</v>
      </c>
    </row>
    <row r="923" spans="1:2">
      <c r="A923" s="80">
        <v>9.2200000000000006</v>
      </c>
      <c r="B923" s="83" t="s">
        <v>1316</v>
      </c>
    </row>
    <row r="924" spans="1:2">
      <c r="A924" s="80">
        <v>9.23</v>
      </c>
      <c r="B924" s="83" t="s">
        <v>1317</v>
      </c>
    </row>
    <row r="925" spans="1:2">
      <c r="A925" s="80">
        <v>9.24</v>
      </c>
      <c r="B925" s="83" t="s">
        <v>1318</v>
      </c>
    </row>
    <row r="926" spans="1:2">
      <c r="A926" s="80">
        <v>9.25</v>
      </c>
      <c r="B926" s="83" t="s">
        <v>1319</v>
      </c>
    </row>
    <row r="927" spans="1:2">
      <c r="A927" s="80">
        <v>9.26</v>
      </c>
      <c r="B927" s="83" t="s">
        <v>1320</v>
      </c>
    </row>
    <row r="928" spans="1:2">
      <c r="A928" s="80">
        <v>9.27</v>
      </c>
      <c r="B928" s="83" t="s">
        <v>1321</v>
      </c>
    </row>
    <row r="929" spans="1:2">
      <c r="A929" s="80">
        <v>9.2799999999999994</v>
      </c>
      <c r="B929" s="83" t="s">
        <v>1322</v>
      </c>
    </row>
    <row r="930" spans="1:2">
      <c r="A930" s="80">
        <v>9.2899999999999991</v>
      </c>
      <c r="B930" s="83" t="s">
        <v>1323</v>
      </c>
    </row>
    <row r="931" spans="1:2">
      <c r="A931" s="80">
        <v>9.3000000000000007</v>
      </c>
      <c r="B931" s="83" t="s">
        <v>1324</v>
      </c>
    </row>
    <row r="932" spans="1:2">
      <c r="A932" s="80">
        <v>9.31</v>
      </c>
      <c r="B932" s="83" t="s">
        <v>1325</v>
      </c>
    </row>
    <row r="933" spans="1:2">
      <c r="A933" s="80">
        <v>9.32</v>
      </c>
      <c r="B933" s="83" t="s">
        <v>1326</v>
      </c>
    </row>
    <row r="934" spans="1:2">
      <c r="A934" s="80">
        <v>9.33</v>
      </c>
      <c r="B934" s="83" t="s">
        <v>1327</v>
      </c>
    </row>
    <row r="935" spans="1:2">
      <c r="A935" s="80">
        <v>9.34</v>
      </c>
      <c r="B935" s="83" t="s">
        <v>1328</v>
      </c>
    </row>
    <row r="936" spans="1:2">
      <c r="A936" s="80">
        <v>9.35</v>
      </c>
      <c r="B936" s="83" t="s">
        <v>1329</v>
      </c>
    </row>
    <row r="937" spans="1:2">
      <c r="A937" s="80">
        <v>9.36</v>
      </c>
      <c r="B937" s="83" t="s">
        <v>1330</v>
      </c>
    </row>
    <row r="938" spans="1:2">
      <c r="A938" s="80">
        <v>9.3699999999999992</v>
      </c>
      <c r="B938" s="83" t="s">
        <v>1331</v>
      </c>
    </row>
    <row r="939" spans="1:2">
      <c r="A939" s="80">
        <v>9.3800000000000008</v>
      </c>
      <c r="B939" s="83" t="s">
        <v>1332</v>
      </c>
    </row>
    <row r="940" spans="1:2">
      <c r="A940" s="80">
        <v>9.39</v>
      </c>
      <c r="B940" s="83" t="s">
        <v>1333</v>
      </c>
    </row>
    <row r="941" spans="1:2">
      <c r="A941" s="80">
        <v>9.4</v>
      </c>
      <c r="B941" s="83" t="s">
        <v>1334</v>
      </c>
    </row>
    <row r="942" spans="1:2">
      <c r="A942" s="80">
        <v>9.41</v>
      </c>
      <c r="B942" s="83" t="s">
        <v>1335</v>
      </c>
    </row>
    <row r="943" spans="1:2">
      <c r="A943" s="80">
        <v>9.42</v>
      </c>
      <c r="B943" s="83" t="s">
        <v>1336</v>
      </c>
    </row>
    <row r="944" spans="1:2">
      <c r="A944" s="80">
        <v>9.43</v>
      </c>
      <c r="B944" s="83" t="s">
        <v>1337</v>
      </c>
    </row>
    <row r="945" spans="1:2">
      <c r="A945" s="80">
        <v>9.44</v>
      </c>
      <c r="B945" s="83" t="s">
        <v>1338</v>
      </c>
    </row>
    <row r="946" spans="1:2">
      <c r="A946" s="80">
        <v>9.4499999999999993</v>
      </c>
      <c r="B946" s="83" t="s">
        <v>1339</v>
      </c>
    </row>
    <row r="947" spans="1:2">
      <c r="A947" s="80">
        <v>9.4600000000000009</v>
      </c>
      <c r="B947" s="83" t="s">
        <v>1340</v>
      </c>
    </row>
    <row r="948" spans="1:2">
      <c r="A948" s="80">
        <v>9.4700000000000006</v>
      </c>
      <c r="B948" s="83" t="s">
        <v>1341</v>
      </c>
    </row>
    <row r="949" spans="1:2">
      <c r="A949" s="80">
        <v>9.48</v>
      </c>
      <c r="B949" s="83" t="s">
        <v>1342</v>
      </c>
    </row>
    <row r="950" spans="1:2">
      <c r="A950" s="80">
        <v>9.49</v>
      </c>
      <c r="B950" s="83" t="s">
        <v>1343</v>
      </c>
    </row>
    <row r="951" spans="1:2">
      <c r="A951" s="80">
        <v>9.5</v>
      </c>
      <c r="B951" s="83" t="s">
        <v>1344</v>
      </c>
    </row>
    <row r="952" spans="1:2">
      <c r="A952" s="80">
        <v>9.51</v>
      </c>
      <c r="B952" s="83" t="s">
        <v>1345</v>
      </c>
    </row>
    <row r="953" spans="1:2">
      <c r="A953" s="80">
        <v>9.52</v>
      </c>
      <c r="B953" s="83" t="s">
        <v>1346</v>
      </c>
    </row>
    <row r="954" spans="1:2">
      <c r="A954" s="80">
        <v>9.5299999999999994</v>
      </c>
      <c r="B954" s="83" t="s">
        <v>1347</v>
      </c>
    </row>
    <row r="955" spans="1:2">
      <c r="A955" s="80">
        <v>9.5399999999999991</v>
      </c>
      <c r="B955" s="83" t="s">
        <v>1348</v>
      </c>
    </row>
    <row r="956" spans="1:2">
      <c r="A956" s="80">
        <v>9.5500000000000007</v>
      </c>
      <c r="B956" s="83" t="s">
        <v>1349</v>
      </c>
    </row>
    <row r="957" spans="1:2">
      <c r="A957" s="80">
        <v>9.56</v>
      </c>
      <c r="B957" s="83" t="s">
        <v>1350</v>
      </c>
    </row>
    <row r="958" spans="1:2">
      <c r="A958" s="80">
        <v>9.57</v>
      </c>
      <c r="B958" s="83" t="s">
        <v>1351</v>
      </c>
    </row>
    <row r="959" spans="1:2">
      <c r="A959" s="80">
        <v>9.58</v>
      </c>
      <c r="B959" s="83" t="s">
        <v>1352</v>
      </c>
    </row>
    <row r="960" spans="1:2">
      <c r="A960" s="80">
        <v>9.59</v>
      </c>
      <c r="B960" s="83" t="s">
        <v>1353</v>
      </c>
    </row>
    <row r="961" spans="1:2">
      <c r="A961" s="80">
        <v>9.6</v>
      </c>
      <c r="B961" s="83" t="s">
        <v>1354</v>
      </c>
    </row>
    <row r="962" spans="1:2">
      <c r="A962" s="80">
        <v>9.61</v>
      </c>
      <c r="B962" s="83" t="s">
        <v>1355</v>
      </c>
    </row>
    <row r="963" spans="1:2">
      <c r="A963" s="80">
        <v>9.6199999999999992</v>
      </c>
      <c r="B963" s="83" t="s">
        <v>1356</v>
      </c>
    </row>
    <row r="964" spans="1:2">
      <c r="A964" s="80">
        <v>9.6300000000000008</v>
      </c>
      <c r="B964" s="83" t="s">
        <v>1357</v>
      </c>
    </row>
    <row r="965" spans="1:2">
      <c r="A965" s="80">
        <v>9.64</v>
      </c>
      <c r="B965" s="83" t="s">
        <v>1358</v>
      </c>
    </row>
    <row r="966" spans="1:2">
      <c r="A966" s="80">
        <v>9.65</v>
      </c>
      <c r="B966" s="83" t="s">
        <v>1359</v>
      </c>
    </row>
    <row r="967" spans="1:2">
      <c r="A967" s="80">
        <v>9.66</v>
      </c>
      <c r="B967" s="83" t="s">
        <v>1360</v>
      </c>
    </row>
    <row r="968" spans="1:2">
      <c r="A968" s="80">
        <v>9.67</v>
      </c>
      <c r="B968" s="83" t="s">
        <v>1361</v>
      </c>
    </row>
    <row r="969" spans="1:2">
      <c r="A969" s="80">
        <v>9.68</v>
      </c>
      <c r="B969" s="83" t="s">
        <v>1362</v>
      </c>
    </row>
    <row r="970" spans="1:2">
      <c r="A970" s="80">
        <v>9.69</v>
      </c>
      <c r="B970" s="83" t="s">
        <v>1363</v>
      </c>
    </row>
    <row r="971" spans="1:2">
      <c r="A971" s="80">
        <v>9.6999999999999993</v>
      </c>
      <c r="B971" s="83" t="s">
        <v>1364</v>
      </c>
    </row>
    <row r="972" spans="1:2">
      <c r="A972" s="80">
        <v>9.7100000000000009</v>
      </c>
      <c r="B972" s="83" t="s">
        <v>1365</v>
      </c>
    </row>
    <row r="973" spans="1:2">
      <c r="A973" s="80">
        <v>9.7200000000000006</v>
      </c>
      <c r="B973" s="83" t="s">
        <v>1366</v>
      </c>
    </row>
    <row r="974" spans="1:2">
      <c r="A974" s="80">
        <v>9.73</v>
      </c>
      <c r="B974" s="83" t="s">
        <v>1367</v>
      </c>
    </row>
    <row r="975" spans="1:2">
      <c r="A975" s="80">
        <v>9.74</v>
      </c>
      <c r="B975" s="83" t="s">
        <v>1368</v>
      </c>
    </row>
    <row r="976" spans="1:2">
      <c r="A976" s="80">
        <v>9.75</v>
      </c>
      <c r="B976" s="83" t="s">
        <v>1369</v>
      </c>
    </row>
    <row r="977" spans="1:2">
      <c r="A977" s="80">
        <v>9.76</v>
      </c>
      <c r="B977" s="83" t="s">
        <v>1370</v>
      </c>
    </row>
    <row r="978" spans="1:2">
      <c r="A978" s="80">
        <v>9.77</v>
      </c>
      <c r="B978" s="83" t="s">
        <v>1371</v>
      </c>
    </row>
    <row r="979" spans="1:2">
      <c r="A979" s="80">
        <v>9.7799999999999994</v>
      </c>
      <c r="B979" s="83" t="s">
        <v>1372</v>
      </c>
    </row>
    <row r="980" spans="1:2">
      <c r="A980" s="80">
        <v>9.7899999999999991</v>
      </c>
      <c r="B980" s="83" t="s">
        <v>1373</v>
      </c>
    </row>
    <row r="981" spans="1:2">
      <c r="A981" s="80">
        <v>9.8000000000000007</v>
      </c>
      <c r="B981" s="83" t="s">
        <v>1374</v>
      </c>
    </row>
    <row r="982" spans="1:2">
      <c r="A982" s="80">
        <v>9.81</v>
      </c>
      <c r="B982" s="83" t="s">
        <v>1375</v>
      </c>
    </row>
    <row r="983" spans="1:2">
      <c r="A983" s="80">
        <v>9.82</v>
      </c>
      <c r="B983" s="83" t="s">
        <v>1376</v>
      </c>
    </row>
    <row r="984" spans="1:2">
      <c r="A984" s="80">
        <v>9.83</v>
      </c>
      <c r="B984" s="83" t="s">
        <v>1377</v>
      </c>
    </row>
    <row r="985" spans="1:2">
      <c r="A985" s="80">
        <v>9.84</v>
      </c>
      <c r="B985" s="83" t="s">
        <v>1378</v>
      </c>
    </row>
    <row r="986" spans="1:2">
      <c r="A986" s="80">
        <v>9.85</v>
      </c>
      <c r="B986" s="83" t="s">
        <v>1379</v>
      </c>
    </row>
    <row r="987" spans="1:2">
      <c r="A987" s="80">
        <v>9.86</v>
      </c>
      <c r="B987" s="83" t="s">
        <v>1380</v>
      </c>
    </row>
    <row r="988" spans="1:2">
      <c r="A988" s="80">
        <v>9.8699999999999992</v>
      </c>
      <c r="B988" s="83" t="s">
        <v>1381</v>
      </c>
    </row>
    <row r="989" spans="1:2">
      <c r="A989" s="80">
        <v>9.8800000000000008</v>
      </c>
      <c r="B989" s="83" t="s">
        <v>1382</v>
      </c>
    </row>
    <row r="990" spans="1:2">
      <c r="A990" s="80">
        <v>9.89</v>
      </c>
      <c r="B990" s="83" t="s">
        <v>1383</v>
      </c>
    </row>
    <row r="991" spans="1:2">
      <c r="A991" s="80">
        <v>9.9</v>
      </c>
      <c r="B991" s="83" t="s">
        <v>1384</v>
      </c>
    </row>
    <row r="992" spans="1:2">
      <c r="A992" s="80">
        <v>9.91</v>
      </c>
      <c r="B992" s="83" t="s">
        <v>1385</v>
      </c>
    </row>
    <row r="993" spans="1:2">
      <c r="A993" s="80">
        <v>9.92</v>
      </c>
      <c r="B993" s="83" t="s">
        <v>1386</v>
      </c>
    </row>
    <row r="994" spans="1:2">
      <c r="A994" s="80">
        <v>9.93</v>
      </c>
      <c r="B994" s="83" t="s">
        <v>1387</v>
      </c>
    </row>
    <row r="995" spans="1:2">
      <c r="A995" s="80">
        <v>9.94</v>
      </c>
      <c r="B995" s="83" t="s">
        <v>1388</v>
      </c>
    </row>
    <row r="996" spans="1:2">
      <c r="A996" s="80">
        <v>9.9499999999999993</v>
      </c>
      <c r="B996" s="83" t="s">
        <v>1389</v>
      </c>
    </row>
    <row r="997" spans="1:2">
      <c r="A997" s="80">
        <v>9.9600000000000009</v>
      </c>
      <c r="B997" s="83" t="s">
        <v>1390</v>
      </c>
    </row>
    <row r="998" spans="1:2">
      <c r="A998" s="80">
        <v>9.9700000000000006</v>
      </c>
      <c r="B998" s="83" t="s">
        <v>1391</v>
      </c>
    </row>
    <row r="999" spans="1:2">
      <c r="A999" s="80">
        <v>9.98</v>
      </c>
      <c r="B999" s="83" t="s">
        <v>1392</v>
      </c>
    </row>
    <row r="1000" spans="1:2">
      <c r="A1000" s="80">
        <v>9.99</v>
      </c>
      <c r="B1000" s="83" t="s">
        <v>1393</v>
      </c>
    </row>
    <row r="1001" spans="1:2">
      <c r="A1001" s="80">
        <v>10</v>
      </c>
      <c r="B1001" s="81" t="s">
        <v>1394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Controluso"/>
  <dimension ref="A1:B18"/>
  <sheetViews>
    <sheetView zoomScale="130" zoomScaleNormal="130" workbookViewId="0">
      <selection activeCell="A15" sqref="A15"/>
    </sheetView>
  </sheetViews>
  <sheetFormatPr baseColWidth="10" defaultRowHeight="12.75"/>
  <cols>
    <col min="1" max="1" width="17.85546875" customWidth="1"/>
  </cols>
  <sheetData>
    <row r="1" spans="1:2">
      <c r="A1" s="172" t="s">
        <v>59</v>
      </c>
      <c r="B1">
        <v>23</v>
      </c>
    </row>
    <row r="2" spans="1:2">
      <c r="A2" t="s">
        <v>60</v>
      </c>
      <c r="B2" s="22">
        <v>41201</v>
      </c>
    </row>
    <row r="10" spans="1:2">
      <c r="A10" t="s">
        <v>1484</v>
      </c>
      <c r="B10">
        <v>3</v>
      </c>
    </row>
    <row r="11" spans="1:2">
      <c r="A11" t="s">
        <v>1485</v>
      </c>
    </row>
    <row r="12" spans="1:2">
      <c r="A12" t="s">
        <v>1486</v>
      </c>
    </row>
    <row r="13" spans="1:2">
      <c r="A13" t="s">
        <v>1596</v>
      </c>
    </row>
    <row r="14" spans="1:2">
      <c r="A14" t="s">
        <v>1486</v>
      </c>
    </row>
    <row r="15" spans="1:2">
      <c r="A15" s="172" t="s">
        <v>1597</v>
      </c>
    </row>
    <row r="16" spans="1:2">
      <c r="A16" s="172" t="s">
        <v>1598</v>
      </c>
    </row>
    <row r="17" spans="1:1">
      <c r="A17" s="172" t="s">
        <v>1486</v>
      </c>
    </row>
    <row r="18" spans="1:1">
      <c r="A18" s="172" t="s">
        <v>1599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15</vt:i4>
      </vt:variant>
    </vt:vector>
  </HeadingPairs>
  <TitlesOfParts>
    <vt:vector size="16" baseType="lpstr">
      <vt:lpstr>INICIO</vt:lpstr>
      <vt:lpstr>'COLEG P1'!Área_de_impresión</vt:lpstr>
      <vt:lpstr>ESTADIS1!Área_de_impresión</vt:lpstr>
      <vt:lpstr>INICIO!Área_de_impresión</vt:lpstr>
      <vt:lpstr>P1Q1!Área_de_impresión</vt:lpstr>
      <vt:lpstr>Asignaturas</vt:lpstr>
      <vt:lpstr>Cursos</vt:lpstr>
      <vt:lpstr>Docentes</vt:lpstr>
      <vt:lpstr>Especialidad</vt:lpstr>
      <vt:lpstr>Inicio2</vt:lpstr>
      <vt:lpstr>LETRAS</vt:lpstr>
      <vt:lpstr>Preinicial</vt:lpstr>
      <vt:lpstr>Sección</vt:lpstr>
      <vt:lpstr>'COLEG P1'!Títulos_a_imprimir</vt:lpstr>
      <vt:lpstr>ESTADIS1!Títulos_a_imprimir</vt:lpstr>
      <vt:lpstr>P1Q1!Títulos_a_imprimir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S. Zhunaula G.</dc:creator>
  <cp:lastModifiedBy>Rosa Zhunaula</cp:lastModifiedBy>
  <cp:lastPrinted>2012-10-23T03:55:10Z</cp:lastPrinted>
  <dcterms:created xsi:type="dcterms:W3CDTF">2003-04-21T20:15:09Z</dcterms:created>
  <dcterms:modified xsi:type="dcterms:W3CDTF">2012-10-25T10:57:38Z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TC011003043082</vt:lpwstr>
  </property>
</Properties>
</file>